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990" windowHeight="570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'БР5'!$A$1:$I$53</definedName>
    <definedName name="_xlnm.Print_Area" localSheetId="2">'В3'!$B$1:$R$129</definedName>
    <definedName name="_xlnm.Print_Area" localSheetId="0">'Дох1'!$A$1:$G$112</definedName>
    <definedName name="_xlnm.Print_Area" localSheetId="5">'Прог6'!$B$1:$I$64</definedName>
    <definedName name="_xlnm.Print_Area" localSheetId="3">'Тр4'!$A$1:$X$24</definedName>
    <definedName name="_xlnm.Print_Area" localSheetId="1">'Фін2'!$A$1:$G$29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<sst xmlns="http://schemas.openxmlformats.org/spreadsheetml/2006/main" count="1030" uniqueCount="560">
  <si>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місті Новгороді-Сіверському, на 2018 - 2019 роки 
</t>
  </si>
  <si>
    <t>Комплексна програма соціальної підтримки учасників антитерористичної операції та членів їх сімей у місті Новгороді-Сіверському  на 2018 - 2019 роки</t>
  </si>
  <si>
    <t xml:space="preserve">Міська цільова програма  забезпечення громадян, мешканців міста Новгорода-Сіверського,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2018 - 2019 роки
</t>
  </si>
  <si>
    <t>Програма  соціального захисту осіб з інвалідністю, які проживають у місті Новгороді-Сіверському, на 2018 - 2019 роки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</si>
  <si>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2018- 2020 роки</t>
  </si>
  <si>
    <t>Міська програма  юридичного обслуговування управління соціального захисту населення, сім’ї та праці Новгород-Сіверської міської ради  Чернігівської області на 2018 - 2019 роки</t>
  </si>
  <si>
    <t>Програма розвитку туризму міста Новгорода-Сіверського на 2018 - 2019 роки</t>
  </si>
  <si>
    <t>Надання позашкільної освіти позашкільними закладами освіти, заходи із позашкільної роботи з дітьми</t>
  </si>
  <si>
    <t>0813081</t>
  </si>
  <si>
    <t>3181</t>
  </si>
  <si>
    <t>Інша субвенція на виконання доручень виборців депутатами обласної ради</t>
  </si>
  <si>
    <t>Будівництво мереж 0,4 кВ вуличного освітлення по  вул. Шевченка в м. Новгород-Сіверський Чернігівської області (субвенція з державного бюджету)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</si>
  <si>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оснащення закладів загальної середньої освіти з поглибленим/профільним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навчання)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</si>
  <si>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</si>
  <si>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спеціального фонду</t>
  </si>
  <si>
    <t xml:space="preserve"> Субвенція з місцевого бюджету на співфінансування інвестиційних проектів</t>
  </si>
  <si>
    <t>за рахунок залишку коштів освітньої субвенції, що утворився на початок бюджетного року</t>
  </si>
  <si>
    <t xml:space="preserve"> ВСЬОГО</t>
  </si>
  <si>
    <t xml:space="preserve">Капітальні видатки </t>
  </si>
  <si>
    <t>Виконання інвестиційних проектів в рамках здійснення заходів щодо соціально-економічного розвиткуокремих територій</t>
  </si>
  <si>
    <t xml:space="preserve">Виконання інвестиційних проектів в рамках здійснення заходів щодо соціально-економічного розвиткуокремих територій </t>
  </si>
  <si>
    <t>Співфінансування інвестиційних проектів, що реалізуються за рахунок коштів державного фонду регіонального розвитку</t>
  </si>
  <si>
    <t>Співфінансування реконструкції кінотеатру ”Літній” під спортивну залу по вул. Б. Майстренка, 8 в м. Новгород-Сіверський Чернігівської області (коригування)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</si>
  <si>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</si>
  <si>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</si>
  <si>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</si>
  <si>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Субвенція на надання державної підтримки особам з особливими освітніми потребами</t>
  </si>
  <si>
    <t xml:space="preserve">Дотація на здійснення переданих з державного бюджету видатків з утримання закладів освіти та охорони здоров`я </t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</si>
  <si>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</si>
  <si>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</si>
  <si>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</si>
  <si>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Капітальні видатки ( субвенція з місцевого бюджету за рахунок  залишку коштів освітньої субвенції, що утворився на початок бюджетного періоду на придбання обладнання для інноваційного навчально-тренінгового класу, персонального комп'ютера/ ноутбука та техніки для друкування, копіювання, сканування та ламінування з витратними матеріалами для початкової школи, обладнання для кабінетів української мови в закладах загальної середньої освіти з навчанням мовами національних меншин)</t>
  </si>
  <si>
    <t>Капітальні видатки ( субвенція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</si>
  <si>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Капітальні видатки (заміна вікон, придбання ноутбуку, книжок та періодичних видань)</t>
  </si>
  <si>
    <t>0813082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</si>
  <si>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ради на 2018 рік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</si>
  <si>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</t>
  </si>
  <si>
    <t>Капітальні видатки (придбання системи відеоспостереження)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</si>
  <si>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(субвенція з державного бюджету)</t>
  </si>
  <si>
    <t>Коригування проектної документації в зв’язку з виділенням 2-го пускового комплексу робочого проекту “Капітальний ремонт проїзної частини по вул. Князя Ігоря в м. Новгород-Сіверський Новгород-Сіверського району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</si>
  <si>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(співфінансування 3% з міського бюджету)</t>
  </si>
  <si>
    <t>Будівництво мереж 0,4 кВ вуличного освітлення по вул. Князя Ігоря в м. Новгород-Сіверський Чернігівської області (субвенція з державного бюджету)</t>
  </si>
  <si>
    <t>Теплова модернізація дошкільного навчального закладу “Ластівка” в місті Новгород-Сіверський Чернігівської області (Капітальний ремонт) (субвенція з державного бюджету)</t>
  </si>
  <si>
    <t>Реконструкція кінотеатру ”Літній” під спортивну залу по вул. Б. Майстренка, 8 в м. Новгород-Сіверський Чернігівської області (коригування)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</si>
  <si>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</si>
  <si>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</si>
  <si>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</si>
  <si>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</si>
  <si>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</si>
  <si>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</si>
  <si>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</si>
  <si>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</si>
  <si>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Методичне забезпечення діяльності навчальних закладів та інші заходи в галузі освіти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</si>
  <si>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</si>
  <si>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</si>
  <si>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</si>
  <si>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</si>
  <si>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</si>
  <si>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</si>
  <si>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</si>
  <si>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</si>
  <si>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</si>
  <si>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</si>
  <si>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</si>
  <si>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</si>
  <si>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</si>
  <si>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</si>
  <si>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</si>
  <si>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</si>
  <si>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</si>
  <si>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</si>
  <si>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</si>
  <si>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</si>
  <si>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</si>
  <si>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</si>
  <si>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</si>
  <si>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</si>
  <si>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</si>
  <si>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</si>
  <si>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</si>
  <si>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</si>
  <si>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</si>
  <si>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</si>
  <si>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</si>
  <si>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</si>
  <si>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</si>
  <si>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</si>
  <si>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</si>
  <si>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</si>
  <si>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</si>
  <si>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</si>
  <si>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</si>
  <si>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</si>
  <si>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</si>
  <si>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</si>
  <si>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</si>
  <si>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</si>
  <si>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</si>
  <si>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</si>
  <si>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</si>
  <si>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</si>
  <si>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</si>
  <si>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-553839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</si>
  <si>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</si>
  <si>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</si>
  <si>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</si>
  <si>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</si>
  <si>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Інша субвенція (забезпечення хворих на цукровий діабет, які проживають у місті, препаратами інсуліну, та проведення медогляду для  КЗ "Новгород - Сіверська ЦРЛ ім. Буяльського )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</si>
  <si>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</si>
  <si>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</si>
  <si>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</si>
  <si>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</si>
  <si>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</si>
  <si>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</si>
  <si>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</si>
  <si>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</si>
  <si>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</si>
  <si>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</si>
  <si>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</si>
  <si>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</si>
  <si>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</si>
  <si>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</si>
  <si>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</si>
  <si>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</si>
  <si>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</si>
  <si>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</si>
  <si>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</si>
  <si>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</si>
  <si>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</si>
  <si>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</si>
  <si>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</si>
  <si>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</si>
  <si>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</si>
  <si>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</si>
  <si>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</si>
  <si>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</si>
  <si>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</si>
  <si>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</si>
  <si>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</si>
  <si>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</si>
  <si>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</si>
  <si>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</si>
  <si>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</si>
  <si>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</si>
  <si>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</si>
  <si>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</si>
  <si>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</si>
  <si>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</si>
  <si>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</si>
  <si>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</si>
  <si>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</si>
  <si>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</si>
  <si>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</si>
  <si>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7363</t>
  </si>
  <si>
    <t>0490</t>
  </si>
  <si>
    <t>0617363</t>
  </si>
  <si>
    <t>Виконання інвестиційних проектів в рамках здійснення заходів щодо соціально-економічного розвиткуокремих територій (включаючи співфінансування)</t>
  </si>
  <si>
    <t>Інша субвенція (придбання оргтехніки для  КЗ "Новгород - Сіверська ЦРЛ ім. Буяльського )</t>
  </si>
  <si>
    <t>Субвенція державному бюджету на виконання програм соціально-економічного розвитку регіонів</t>
  </si>
  <si>
    <t>7360</t>
  </si>
  <si>
    <t>Виконання інвестиційних проектів</t>
  </si>
  <si>
    <t>0117363</t>
  </si>
  <si>
    <t>7321</t>
  </si>
  <si>
    <t>0617321</t>
  </si>
  <si>
    <t>Будівництво освітніх установ та закладів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</si>
  <si>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</si>
  <si>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</si>
  <si>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</si>
  <si>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</si>
  <si>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Базова дотація</t>
  </si>
  <si>
    <t>Освітня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</si>
  <si>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</si>
  <si>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</si>
  <si>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</si>
  <si>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</si>
  <si>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</si>
  <si>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</si>
  <si>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</si>
  <si>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</si>
  <si>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</si>
  <si>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</si>
  <si>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</si>
  <si>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</si>
  <si>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</si>
  <si>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</si>
  <si>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</si>
  <si>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</si>
  <si>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</si>
  <si>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</si>
  <si>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</si>
  <si>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</si>
  <si>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</si>
  <si>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</si>
  <si>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</si>
  <si>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</si>
  <si>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</si>
  <si>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</si>
  <si>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</si>
  <si>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</si>
  <si>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</si>
  <si>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</si>
  <si>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</si>
  <si>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</si>
  <si>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</si>
  <si>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</si>
  <si>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</si>
  <si>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</si>
  <si>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</si>
  <si>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</si>
  <si>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</si>
  <si>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</si>
  <si>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</si>
  <si>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Зміни до додатку 6 до рішення двадцять шостої сесії міської ради  від 21 грудня 2017 року № 525 "Про міський бюджет на 2018 рік"                                      "Перелік місцевих  програм, які фінансуватимуться за рахунок коштів  
міського бюджету в 2018 році"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</si>
  <si>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</si>
  <si>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</si>
  <si>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</si>
  <si>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</si>
  <si>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</si>
  <si>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</si>
  <si>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</si>
  <si>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</si>
  <si>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</si>
  <si>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</si>
  <si>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</si>
  <si>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</si>
  <si>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</si>
  <si>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Програма надання  безоплатної правової допомоги населення міста Новгорода - Сіверського на 2018 - 2019 роки</t>
  </si>
  <si>
    <t>9800</t>
  </si>
  <si>
    <t>3719800</t>
  </si>
  <si>
    <t xml:space="preserve">Субвенція з місцевого бюджету державному бюджету на виконання програм соціально-економічного  розвитку регіонів </t>
  </si>
  <si>
    <t>Міська Програма "Впровадження системи вуличного відеоспостереження у м.Новгород-Сіверський на 2016-2018 роки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</si>
  <si>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</si>
  <si>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</si>
  <si>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</si>
  <si>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</si>
  <si>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</si>
  <si>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</si>
  <si>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</si>
  <si>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</si>
  <si>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</si>
  <si>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</si>
  <si>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</si>
  <si>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</si>
  <si>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0620</t>
  </si>
  <si>
    <t>Благоустрій міст, сіл, селищ</t>
  </si>
  <si>
    <t>0443</t>
  </si>
  <si>
    <t>0456</t>
  </si>
  <si>
    <t>0411</t>
  </si>
  <si>
    <t>0320</t>
  </si>
  <si>
    <t>0133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</si>
  <si>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</si>
  <si>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</si>
  <si>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</si>
  <si>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</si>
  <si>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</si>
  <si>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</si>
  <si>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</si>
  <si>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</si>
  <si>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</si>
  <si>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</si>
  <si>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</si>
  <si>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</si>
  <si>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</si>
  <si>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</si>
  <si>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</si>
  <si>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</si>
  <si>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</si>
  <si>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</si>
  <si>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</si>
  <si>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</si>
  <si>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</si>
  <si>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</si>
  <si>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</si>
  <si>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</si>
  <si>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</si>
  <si>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</si>
  <si>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</si>
  <si>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</si>
  <si>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</si>
  <si>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</si>
  <si>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</si>
  <si>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</si>
  <si>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</si>
  <si>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</si>
  <si>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</si>
  <si>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</si>
  <si>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</si>
  <si>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</si>
  <si>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</si>
  <si>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</si>
  <si>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</si>
  <si>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</si>
  <si>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</si>
  <si>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</si>
  <si>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</si>
  <si>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</si>
  <si>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</si>
  <si>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</si>
  <si>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</si>
  <si>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</si>
  <si>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</si>
  <si>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</si>
  <si>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</si>
  <si>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</si>
  <si>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</si>
  <si>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</si>
  <si>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</si>
  <si>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</si>
  <si>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</si>
  <si>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</si>
  <si>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</si>
  <si>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</si>
  <si>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</si>
  <si>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</si>
  <si>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</si>
  <si>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</si>
  <si>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</si>
  <si>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</si>
  <si>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</si>
  <si>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</si>
  <si>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</si>
  <si>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</si>
  <si>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</si>
  <si>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</si>
  <si>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</si>
  <si>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</si>
  <si>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</si>
  <si>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</si>
  <si>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</si>
  <si>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</si>
  <si>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</si>
  <si>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</si>
  <si>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</si>
  <si>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</si>
  <si>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</si>
  <si>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</si>
  <si>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</si>
  <si>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</si>
  <si>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</si>
  <si>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</si>
  <si>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</si>
  <si>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</si>
  <si>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</si>
  <si>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</si>
  <si>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</si>
  <si>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</si>
  <si>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</si>
  <si>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Обласний бюджет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</si>
  <si>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</si>
  <si>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</si>
  <si>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</si>
  <si>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</si>
  <si>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</si>
  <si>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</si>
  <si>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</si>
  <si>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9770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</si>
  <si>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</si>
  <si>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</si>
  <si>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</si>
  <si>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</si>
  <si>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</si>
  <si>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</si>
  <si>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</si>
  <si>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</si>
  <si>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</si>
  <si>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</si>
  <si>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</si>
  <si>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</si>
  <si>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</si>
  <si>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</si>
  <si>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</si>
  <si>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</si>
  <si>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</si>
  <si>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</si>
  <si>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</si>
  <si>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</si>
  <si>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</si>
  <si>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</si>
  <si>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</si>
  <si>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</si>
  <si>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</si>
  <si>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</si>
  <si>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</si>
  <si>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</si>
  <si>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</si>
  <si>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</si>
  <si>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</si>
  <si>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</si>
  <si>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</si>
  <si>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</si>
  <si>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</si>
  <si>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</si>
  <si>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0611090</t>
  </si>
  <si>
    <t>0611150</t>
  </si>
  <si>
    <t>Методичне забезпечення діяльності навчальних закладів</t>
  </si>
  <si>
    <t>0611160</t>
  </si>
  <si>
    <t>1150</t>
  </si>
  <si>
    <t>1160</t>
  </si>
  <si>
    <t>Інші програми, заклади та заходи у сфері освіти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</si>
  <si>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</si>
  <si>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</si>
  <si>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</si>
  <si>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</si>
  <si>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</si>
  <si>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</si>
  <si>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</si>
  <si>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</si>
  <si>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</si>
  <si>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</si>
  <si>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5030</t>
  </si>
  <si>
    <t>5031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</si>
  <si>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</si>
  <si>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</si>
  <si>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</si>
  <si>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</si>
  <si>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</si>
  <si>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</si>
  <si>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</si>
  <si>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</si>
  <si>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</si>
  <si>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</si>
  <si>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</si>
  <si>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</si>
  <si>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</si>
  <si>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</si>
  <si>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</si>
  <si>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</si>
  <si>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</si>
  <si>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</si>
  <si>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Код ТПКВКМБ /
ТКВКБМС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</si>
  <si>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</si>
  <si>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</si>
  <si>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</si>
  <si>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</si>
  <si>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</si>
  <si>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</si>
  <si>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</si>
  <si>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</si>
  <si>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</si>
  <si>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</si>
  <si>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</si>
  <si>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</si>
  <si>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</si>
  <si>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 xml:space="preserve">Зміни до додатку 1 до рішення двадцять шостої  сесії міської ради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"Доходи  міського бюджету  на 2018 рік" </t>
  </si>
  <si>
    <t xml:space="preserve"> Зміни до додатку 2 до рішення двадцять шостої  сесії міської ради                                                                                                                             від 21 грудня 2017 року № 525 "Про міський бюджет на 2018 рік"                                                                                                             "Джерела фінансування міського бюджету на 2018 рік"</t>
  </si>
  <si>
    <t>Зміни до додатку 3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"Розподіл видатків міського бюджету на 2018 рік  за  головними розпорядниками коштів"</t>
  </si>
  <si>
    <t>Зміни до додатку 5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"Перелік об‘єктів, видатки на які у 2018 році будуть проводитися за рахунок коштів  бюджету розвитку"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</si>
  <si>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</si>
  <si>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</si>
  <si>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</si>
  <si>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</si>
  <si>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</si>
  <si>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</si>
  <si>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</si>
  <si>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</si>
  <si>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</si>
  <si>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</si>
  <si>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</si>
  <si>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</si>
  <si>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</si>
  <si>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9750</t>
  </si>
  <si>
    <t>Субвенція з місцевого бюджету на співфінансування інвестиційних проектів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</si>
  <si>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</si>
  <si>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</si>
  <si>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</si>
  <si>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</si>
  <si>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</si>
  <si>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</si>
  <si>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</si>
  <si>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</si>
  <si>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</si>
  <si>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</si>
  <si>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</si>
  <si>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</si>
  <si>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</si>
  <si>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</si>
  <si>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</si>
  <si>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</si>
  <si>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</si>
  <si>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</si>
  <si>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</si>
  <si>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</si>
  <si>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</si>
  <si>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</si>
  <si>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</si>
  <si>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</si>
  <si>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</si>
  <si>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</si>
  <si>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</si>
  <si>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</si>
  <si>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</si>
  <si>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</si>
  <si>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</si>
  <si>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</si>
  <si>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>3130</t>
  </si>
  <si>
    <t>Програма організації громадських робіт та робіт тимчасового характеру у місті Новгороді-Сіверському на 2018 рік</t>
  </si>
  <si>
    <t>Програма (план дій) по проведенню робіт з благоустрою та санітарної очистки території міста Новгорода-Сіверського на 2018 рік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</si>
  <si>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</si>
  <si>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</si>
  <si>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</si>
  <si>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</si>
  <si>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</si>
  <si>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Всього бюджет розвитку:</t>
  </si>
  <si>
    <t>Найменування місцевої (регіональної) програми</t>
  </si>
  <si>
    <t>Х</t>
  </si>
  <si>
    <t>0100</t>
  </si>
  <si>
    <t>Код ТПКВКМБ/ТКВКБМС</t>
  </si>
  <si>
    <t>1090</t>
  </si>
  <si>
    <t>3110</t>
  </si>
  <si>
    <t>3112</t>
  </si>
  <si>
    <t>6060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</si>
  <si>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</si>
  <si>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</si>
  <si>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</si>
  <si>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</si>
  <si>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</si>
  <si>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</si>
  <si>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0116060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</si>
  <si>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</si>
  <si>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</si>
  <si>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</si>
  <si>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</si>
  <si>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</si>
  <si>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</si>
  <si>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</si>
  <si>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</si>
  <si>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</si>
  <si>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</si>
  <si>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</si>
  <si>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</si>
  <si>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</si>
  <si>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</si>
  <si>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2018 рік</t>
  </si>
  <si>
    <t>Програма соціального захисту окремих категорій населення міста Новгород-Сіверського на 2016-2020 роки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</si>
  <si>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</si>
  <si>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>Програма (план дій) з охорони довкілля, використання природних ресурсів та забезпечення екологічної безпеки в місті Новгород-Сіверський на 2016-2018 роки</t>
  </si>
  <si>
    <t xml:space="preserve">Міська Програма розвитку фізичної культури і спорту у місті Новгороді-Сіверському  на  2018 -2020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</si>
  <si>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міста Новгорода-Сіверського на 2018 - 2019 роки </t>
  </si>
  <si>
    <t>Міська програма надання пільг на безплатне придбання ліків громадянам, мешканцям міста Новгорода-Сіверського, які постраждали внаслідок Чорнобильської катастрофи, на 2018 - 2019 роки</t>
  </si>
  <si>
    <t>Програма соціального захисту фізичних осіб, які надають соціальні послуги у місті Новгороді-Сіверському, на 2018 - 2019 роки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</si>
  <si>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</si>
  <si>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</si>
  <si>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</si>
  <si>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</si>
  <si>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Цільова Програма археологічних досліджень в місті Новгороді-Сіверському на 2018 рік</t>
  </si>
  <si>
    <t>Програма "Профілактика правопорушень" на 2018-2020 роки</t>
  </si>
  <si>
    <t>Програма матеріальної підтримки діяльності Новгород-Сіверського міжрайонного відділення Управління Служби Безпеки України в Чернігівській області на 2018 рік</t>
  </si>
  <si>
    <t>Субвенція з державного бюджету місцевим бюджетам на забезпечення якісної, сучасної та доступної  загальної середньої освіти "Нова українська школа"</t>
  </si>
  <si>
    <t>Зміни до додатку 4 до рішення двадцять шостої  сесії міської ради  від 21 грудня 2017 року № 525 "Про міський бюджет на 2018 рік"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2018 рік"</t>
  </si>
  <si>
    <t>407208</t>
  </si>
  <si>
    <t xml:space="preserve">Програма забезпечення проведення заходів з територіальної оборони на території населених пунктів Новгород-Сіверської міської ради на 2018 рік </t>
  </si>
  <si>
    <t>Інша субвенція            ( придбання для  КЗ "Новгород - Сіверський РЦПМСД" туберкуліну, лікарських засобів при амбулаторному лікуванні)</t>
  </si>
  <si>
    <t>Програма придбання житла у місті Новгород-Сіверському на 2018 рік</t>
  </si>
  <si>
    <t>Співфінансування для субвенції з державного бюджету місцевим бюджетам на забезпечення якісної, сучасної та доступної загальної середньої освіти "Нова українська школа")</t>
  </si>
  <si>
    <t>Додаток № 1                                                                                                    до рішення двадцять дев'ятої сесії                                              міської ради VІІ скликання                                                                                       08 червня 2018 року  № 601                                                                   "Про внесення змін до рішення 26-ої сесії           міської ради VII скликання                                          від 21 грудня 2017 року № 525  “Про міський бюджет на 2018 рік ”</t>
  </si>
  <si>
    <t>Додаток № 2                                                                                                       до рішення двадцять дев'ятої  сесії                        міської ради VІІ скликання                                                                         08 червня   2018 року  № 601                                                                                       "Про внесення змін до рішення 26-ої сесії міської ради  VII скликання                                       від 21 грудня 2017 року № 525                                    “ Про міський бюджет на 2018 рік ”</t>
  </si>
  <si>
    <t xml:space="preserve">Додаток № 3                                                                                                                   до рішення двадцять дев'ятої  сесії                                                                              міської ради VІІ скликання                                                                                  08 червня  2018 року  № 601                                                                                          "Про внесення змін до рішення 26-ої сесії міської ради                              VII скликання від 21 грудня 2017 року № 525                                         "Про міський бюджет на 2018 рік ”                             </t>
  </si>
  <si>
    <t xml:space="preserve">Додаток № 4                                                                                                                                                                            до рішення двадцять дев'ятої  сесії міської ради   VІІ скликання                                                                                       08 червня  2018 року  № 601                                                                                                                                                                             "Про внесення змін до рішення 26-ої сесії міської ради  VII скликання                                                                                                      від  21 грудня 2017 року № 525   “ Про міський бюджет на 2018 рік ” </t>
  </si>
  <si>
    <r>
      <t xml:space="preserve">Додаток № 5                                      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до рішення двадцять дев'ятої  сесії                                                                 міської ради VІІ скликанння                                                                            08 червня  2018 року  № 601                                                                                 "Про внесення змін до рішення 26-ої сесії міської ради                       VII скликання від 21 грудня 2017 року № 525                                           “ Про міський бюджет на 2018 рік ” </t>
    </r>
  </si>
  <si>
    <t xml:space="preserve">Додаток № 6                                                                                                              до рішення двадцять дев'ятої сесії                                                                     міської ради VІІ скликання                                                                                08 червня  2018 року  № 601                                                                               "Про внесення змін до рішення 26-ої сесії міської ради                                           VII скликання від 21 грудня 2017 року № 525                                                               “ Про міський бюджет на 2018 рік ”              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</si>
</sst>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0.0"/>
    <numFmt numFmtId="187" formatCode="#,##0\ _г_р_н_.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sz val="13.5"/>
      <name val="Times New Roman Cyr"/>
      <family val="0"/>
    </font>
    <font>
      <b/>
      <sz val="13.5"/>
      <name val="Times New Roman Cyr"/>
      <family val="0"/>
    </font>
    <font>
      <b/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0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0" fillId="0" borderId="0">
      <alignment/>
      <protection/>
    </xf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4" fillId="25" borderId="1" applyNumberFormat="0" applyAlignment="0" applyProtection="0"/>
    <xf numFmtId="0" fontId="105" fillId="26" borderId="2" applyNumberFormat="0" applyAlignment="0" applyProtection="0"/>
    <xf numFmtId="0" fontId="106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7" borderId="7" applyNumberFormat="0" applyAlignment="0" applyProtection="0"/>
    <xf numFmtId="0" fontId="112" fillId="0" borderId="0" applyNumberFormat="0" applyFill="0" applyBorder="0" applyAlignment="0" applyProtection="0"/>
    <xf numFmtId="0" fontId="113" fillId="2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9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68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2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3" borderId="0" xfId="59" applyNumberFormat="1" applyFont="1" applyFill="1">
      <alignment/>
      <protection/>
    </xf>
    <xf numFmtId="3" fontId="38" fillId="33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3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8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6" fillId="32" borderId="10" xfId="59" applyFont="1" applyFill="1" applyBorder="1" applyAlignment="1">
      <alignment vertical="center" wrapText="1"/>
      <protection/>
    </xf>
    <xf numFmtId="3" fontId="48" fillId="32" borderId="10" xfId="59" applyNumberFormat="1" applyFont="1" applyFill="1" applyBorder="1" applyAlignment="1">
      <alignment horizontal="right" vertical="center"/>
      <protection/>
    </xf>
    <xf numFmtId="1" fontId="50" fillId="0" borderId="0" xfId="59" applyNumberFormat="1" applyFont="1" applyFill="1">
      <alignment/>
      <protection/>
    </xf>
    <xf numFmtId="3" fontId="51" fillId="0" borderId="10" xfId="59" applyNumberFormat="1" applyFont="1" applyFill="1" applyBorder="1" applyAlignment="1">
      <alignment horizontal="right" vertical="center"/>
      <protection/>
    </xf>
    <xf numFmtId="0" fontId="50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2" fillId="0" borderId="0" xfId="59" applyNumberFormat="1" applyFont="1" applyFill="1">
      <alignment/>
      <protection/>
    </xf>
    <xf numFmtId="0" fontId="52" fillId="0" borderId="0" xfId="59" applyFont="1" applyFill="1">
      <alignment/>
      <protection/>
    </xf>
    <xf numFmtId="1" fontId="53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3" fillId="0" borderId="0" xfId="59" applyFont="1" applyFill="1">
      <alignment/>
      <protection/>
    </xf>
    <xf numFmtId="1" fontId="46" fillId="0" borderId="0" xfId="59" applyNumberFormat="1" applyFont="1" applyFill="1">
      <alignment/>
      <protection/>
    </xf>
    <xf numFmtId="1" fontId="46" fillId="33" borderId="0" xfId="59" applyNumberFormat="1" applyFont="1" applyFill="1">
      <alignment/>
      <protection/>
    </xf>
    <xf numFmtId="3" fontId="51" fillId="32" borderId="10" xfId="59" applyNumberFormat="1" applyFont="1" applyFill="1" applyBorder="1" applyAlignment="1">
      <alignment horizontal="right" vertical="center"/>
      <protection/>
    </xf>
    <xf numFmtId="3" fontId="48" fillId="32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6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63" fillId="0" borderId="10" xfId="33" applyFont="1" applyBorder="1">
      <alignment/>
      <protection/>
    </xf>
    <xf numFmtId="188" fontId="64" fillId="0" borderId="10" xfId="60" applyNumberFormat="1" applyFont="1" applyBorder="1" applyAlignment="1">
      <alignment vertical="center"/>
      <protection/>
    </xf>
    <xf numFmtId="188" fontId="64" fillId="0" borderId="10" xfId="60" applyNumberFormat="1" applyFont="1" applyFill="1" applyBorder="1" applyAlignment="1">
      <alignment vertical="center"/>
      <protection/>
    </xf>
    <xf numFmtId="3" fontId="64" fillId="0" borderId="10" xfId="60" applyNumberFormat="1" applyFont="1" applyBorder="1">
      <alignment/>
      <protection/>
    </xf>
    <xf numFmtId="0" fontId="3" fillId="0" borderId="11" xfId="33" applyFont="1" applyBorder="1" applyAlignment="1">
      <alignment wrapText="1"/>
      <protection/>
    </xf>
    <xf numFmtId="0" fontId="7" fillId="0" borderId="12" xfId="33" applyFont="1" applyBorder="1" applyAlignment="1">
      <alignment wrapTex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58" fillId="0" borderId="0" xfId="60" applyNumberFormat="1" applyFont="1">
      <alignment/>
      <protection/>
    </xf>
    <xf numFmtId="3" fontId="65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6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13" xfId="60" applyNumberFormat="1" applyFont="1" applyBorder="1" applyAlignment="1" applyProtection="1">
      <alignment horizontal="center" vertical="center" wrapText="1"/>
      <protection locked="0"/>
    </xf>
    <xf numFmtId="0" fontId="62" fillId="0" borderId="14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67" fillId="0" borderId="10" xfId="54" applyNumberFormat="1" applyFont="1" applyBorder="1" applyAlignment="1">
      <alignment horizontal="center" vertical="center"/>
      <protection/>
    </xf>
    <xf numFmtId="0" fontId="3" fillId="0" borderId="15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13" xfId="60" applyFont="1" applyBorder="1" applyAlignment="1" applyProtection="1">
      <alignment horizontal="center" vertical="center" wrapText="1"/>
      <protection locked="0"/>
    </xf>
    <xf numFmtId="0" fontId="7" fillId="0" borderId="16" xfId="60" applyFont="1" applyBorder="1" applyAlignment="1">
      <alignment horizontal="center" vertical="center" wrapText="1"/>
      <protection/>
    </xf>
    <xf numFmtId="0" fontId="7" fillId="0" borderId="17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42" fillId="0" borderId="13" xfId="60" applyFont="1" applyBorder="1" applyAlignment="1" applyProtection="1">
      <alignment horizontal="center" vertical="center" wrapText="1"/>
      <protection locked="0"/>
    </xf>
    <xf numFmtId="0" fontId="68" fillId="0" borderId="0" xfId="60" applyFont="1">
      <alignment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Continuous" vertical="center" wrapText="1"/>
      <protection/>
    </xf>
    <xf numFmtId="0" fontId="42" fillId="0" borderId="19" xfId="60" applyFont="1" applyBorder="1" applyAlignment="1">
      <alignment horizontal="center" vertical="center" wrapText="1"/>
      <protection/>
    </xf>
    <xf numFmtId="0" fontId="42" fillId="0" borderId="20" xfId="60" applyFont="1" applyBorder="1" applyAlignment="1">
      <alignment horizontal="center" vertical="center" wrapText="1"/>
      <protection/>
    </xf>
    <xf numFmtId="0" fontId="42" fillId="0" borderId="21" xfId="60" applyFont="1" applyBorder="1" applyAlignment="1">
      <alignment horizontal="center" vertical="center" wrapText="1"/>
      <protection/>
    </xf>
    <xf numFmtId="0" fontId="68" fillId="0" borderId="0" xfId="60" applyFont="1" applyFill="1">
      <alignment/>
      <protection/>
    </xf>
    <xf numFmtId="0" fontId="9" fillId="0" borderId="22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3" fontId="46" fillId="0" borderId="23" xfId="60" applyNumberFormat="1" applyFont="1" applyBorder="1" applyAlignment="1">
      <alignment horizontal="right" vertical="center"/>
      <protection/>
    </xf>
    <xf numFmtId="3" fontId="46" fillId="0" borderId="24" xfId="60" applyNumberFormat="1" applyFont="1" applyBorder="1" applyAlignment="1">
      <alignment horizontal="right" vertical="center"/>
      <protection/>
    </xf>
    <xf numFmtId="0" fontId="70" fillId="0" borderId="0" xfId="60" applyFont="1" applyFill="1">
      <alignment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1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6" fontId="36" fillId="0" borderId="0" xfId="60" applyNumberFormat="1" applyFont="1" applyFill="1" applyProtection="1">
      <alignment/>
      <protection locked="0"/>
    </xf>
    <xf numFmtId="186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" fontId="54" fillId="0" borderId="10" xfId="0" applyNumberFormat="1" applyFont="1" applyFill="1" applyBorder="1" applyAlignment="1" applyProtection="1">
      <alignment vertical="top" wrapText="1"/>
      <protection/>
    </xf>
    <xf numFmtId="4" fontId="54" fillId="0" borderId="10" xfId="0" applyNumberFormat="1" applyFont="1" applyFill="1" applyBorder="1" applyAlignment="1" applyProtection="1">
      <alignment horizontal="center" vertical="justify"/>
      <protection/>
    </xf>
    <xf numFmtId="4" fontId="59" fillId="0" borderId="10" xfId="0" applyNumberFormat="1" applyFont="1" applyFill="1" applyBorder="1" applyAlignment="1" applyProtection="1">
      <alignment vertical="top" wrapText="1"/>
      <protection/>
    </xf>
    <xf numFmtId="4" fontId="59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60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5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5" fillId="34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25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right" vertical="center" wrapText="1"/>
      <protection/>
    </xf>
    <xf numFmtId="0" fontId="41" fillId="0" borderId="23" xfId="60" applyFont="1" applyBorder="1" applyAlignment="1">
      <alignment horizontal="center" vertical="center" wrapText="1"/>
      <protection/>
    </xf>
    <xf numFmtId="3" fontId="51" fillId="33" borderId="10" xfId="59" applyNumberFormat="1" applyFont="1" applyFill="1" applyBorder="1" applyAlignment="1">
      <alignment horizontal="right" vertical="center" wrapText="1"/>
      <protection/>
    </xf>
    <xf numFmtId="49" fontId="45" fillId="35" borderId="10" xfId="59" applyNumberFormat="1" applyFont="1" applyFill="1" applyBorder="1" applyAlignment="1">
      <alignment horizontal="center" vertical="center" wrapText="1"/>
      <protection/>
    </xf>
    <xf numFmtId="0" fontId="45" fillId="35" borderId="10" xfId="59" applyFont="1" applyFill="1" applyBorder="1" applyAlignment="1">
      <alignment horizontal="center" vertical="center" wrapText="1"/>
      <protection/>
    </xf>
    <xf numFmtId="3" fontId="38" fillId="35" borderId="10" xfId="59" applyNumberFormat="1" applyFont="1" applyFill="1" applyBorder="1" applyAlignment="1">
      <alignment horizontal="right" vertical="center" wrapText="1"/>
      <protection/>
    </xf>
    <xf numFmtId="49" fontId="51" fillId="35" borderId="10" xfId="59" applyNumberFormat="1" applyFont="1" applyFill="1" applyBorder="1" applyAlignment="1">
      <alignment horizontal="center" vertical="center"/>
      <protection/>
    </xf>
    <xf numFmtId="3" fontId="51" fillId="35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5" fillId="35" borderId="10" xfId="59" applyNumberFormat="1" applyFont="1" applyFill="1" applyBorder="1" applyAlignment="1">
      <alignment horizontal="center" vertical="center"/>
      <protection/>
    </xf>
    <xf numFmtId="3" fontId="38" fillId="35" borderId="10" xfId="59" applyNumberFormat="1" applyFont="1" applyFill="1" applyBorder="1" applyAlignment="1">
      <alignment horizontal="right" vertical="center"/>
      <protection/>
    </xf>
    <xf numFmtId="49" fontId="38" fillId="35" borderId="10" xfId="59" applyNumberFormat="1" applyFont="1" applyFill="1" applyBorder="1" applyAlignment="1">
      <alignment horizontal="center" vertical="center"/>
      <protection/>
    </xf>
    <xf numFmtId="0" fontId="75" fillId="35" borderId="10" xfId="59" applyFont="1" applyFill="1" applyBorder="1" applyAlignment="1">
      <alignment horizontal="center" vertical="center" wrapText="1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26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51" fillId="35" borderId="10" xfId="59" applyNumberFormat="1" applyFont="1" applyFill="1" applyBorder="1" applyAlignment="1">
      <alignment horizontal="right" vertical="center"/>
      <protection/>
    </xf>
    <xf numFmtId="49" fontId="51" fillId="35" borderId="10" xfId="59" applyNumberFormat="1" applyFont="1" applyFill="1" applyBorder="1" applyAlignment="1">
      <alignment horizontal="center" vertical="center" wrapText="1"/>
      <protection/>
    </xf>
    <xf numFmtId="49" fontId="46" fillId="0" borderId="27" xfId="60" applyNumberFormat="1" applyFont="1" applyBorder="1" applyAlignment="1">
      <alignment horizontal="center" vertical="center"/>
      <protection/>
    </xf>
    <xf numFmtId="3" fontId="46" fillId="0" borderId="27" xfId="60" applyNumberFormat="1" applyFont="1" applyBorder="1" applyAlignment="1">
      <alignment horizontal="right" vertical="center"/>
      <protection/>
    </xf>
    <xf numFmtId="187" fontId="3" fillId="0" borderId="10" xfId="68" applyNumberFormat="1" applyFont="1" applyBorder="1" applyAlignment="1">
      <alignment horizontal="center" vertical="center" wrapText="1"/>
      <protection/>
    </xf>
    <xf numFmtId="3" fontId="69" fillId="0" borderId="10" xfId="68" applyNumberFormat="1" applyFont="1" applyFill="1" applyBorder="1" applyAlignment="1">
      <alignment horizontal="right"/>
      <protection/>
    </xf>
    <xf numFmtId="49" fontId="38" fillId="33" borderId="10" xfId="68" applyNumberFormat="1" applyFont="1" applyFill="1" applyBorder="1" applyAlignment="1">
      <alignment horizontal="center" vertical="center"/>
      <protection/>
    </xf>
    <xf numFmtId="0" fontId="38" fillId="33" borderId="28" xfId="68" applyFont="1" applyFill="1" applyBorder="1" applyAlignment="1">
      <alignment horizontal="center" vertical="center" wrapText="1"/>
      <protection/>
    </xf>
    <xf numFmtId="0" fontId="3" fillId="0" borderId="29" xfId="55" applyFont="1" applyBorder="1" applyAlignment="1">
      <alignment horizontal="left" vertical="center" wrapText="1"/>
      <protection/>
    </xf>
    <xf numFmtId="187" fontId="3" fillId="0" borderId="22" xfId="68" applyNumberFormat="1" applyFont="1" applyBorder="1" applyAlignment="1">
      <alignment horizontal="center" vertical="center" wrapText="1"/>
      <protection/>
    </xf>
    <xf numFmtId="187" fontId="3" fillId="0" borderId="24" xfId="68" applyNumberFormat="1" applyFont="1" applyBorder="1" applyAlignment="1">
      <alignment horizontal="center" vertical="center" wrapText="1"/>
      <protection/>
    </xf>
    <xf numFmtId="0" fontId="38" fillId="33" borderId="10" xfId="68" applyFont="1" applyFill="1" applyBorder="1" applyAlignment="1">
      <alignment horizontal="center" vertical="center" wrapText="1"/>
      <protection/>
    </xf>
    <xf numFmtId="49" fontId="67" fillId="0" borderId="10" xfId="54" applyNumberFormat="1" applyFont="1" applyFill="1" applyBorder="1" applyAlignment="1">
      <alignment horizontal="center" vertical="center"/>
      <protection/>
    </xf>
    <xf numFmtId="0" fontId="3" fillId="0" borderId="10" xfId="68" applyFont="1" applyFill="1" applyBorder="1" applyAlignment="1">
      <alignment horizontal="justify" vertical="center" wrapText="1"/>
      <protection/>
    </xf>
    <xf numFmtId="0" fontId="9" fillId="0" borderId="22" xfId="54" applyFont="1" applyFill="1" applyBorder="1" applyAlignment="1">
      <alignment horizontal="center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22" xfId="54" applyNumberFormat="1" applyFont="1" applyFill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49" fontId="9" fillId="0" borderId="30" xfId="54" applyNumberFormat="1" applyFont="1" applyBorder="1" applyAlignment="1">
      <alignment horizontal="center" vertical="center"/>
      <protection/>
    </xf>
    <xf numFmtId="0" fontId="46" fillId="0" borderId="23" xfId="60" applyFont="1" applyBorder="1" applyAlignment="1">
      <alignment horizontal="right" vertical="center" wrapText="1"/>
      <protection/>
    </xf>
    <xf numFmtId="0" fontId="46" fillId="0" borderId="3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188" fontId="46" fillId="0" borderId="24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5" borderId="10" xfId="60" applyFont="1" applyFill="1" applyBorder="1">
      <alignment/>
      <protection/>
    </xf>
    <xf numFmtId="3" fontId="46" fillId="0" borderId="24" xfId="60" applyNumberFormat="1" applyFont="1" applyFill="1" applyBorder="1" applyAlignment="1">
      <alignment horizontal="right" vertical="center"/>
      <protection/>
    </xf>
    <xf numFmtId="3" fontId="46" fillId="0" borderId="24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21" fillId="0" borderId="10" xfId="60" applyFont="1" applyBorder="1">
      <alignment/>
      <protection/>
    </xf>
    <xf numFmtId="49" fontId="38" fillId="33" borderId="30" xfId="68" applyNumberFormat="1" applyFont="1" applyFill="1" applyBorder="1" applyAlignment="1">
      <alignment horizontal="center" vertical="center"/>
      <protection/>
    </xf>
    <xf numFmtId="0" fontId="67" fillId="0" borderId="30" xfId="54" applyFont="1" applyFill="1" applyBorder="1" applyAlignment="1">
      <alignment horizontal="center" vertical="center"/>
      <protection/>
    </xf>
    <xf numFmtId="3" fontId="48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49" fillId="0" borderId="10" xfId="59" applyNumberFormat="1" applyFont="1" applyFill="1" applyBorder="1" applyAlignment="1">
      <alignment horizontal="right" vertical="center" wrapText="1"/>
      <protection/>
    </xf>
    <xf numFmtId="3" fontId="36" fillId="0" borderId="0" xfId="59" applyNumberFormat="1" applyFont="1">
      <alignment/>
      <protection/>
    </xf>
    <xf numFmtId="0" fontId="76" fillId="0" borderId="0" xfId="60" applyFont="1" applyFill="1">
      <alignment/>
      <protection/>
    </xf>
    <xf numFmtId="0" fontId="74" fillId="0" borderId="10" xfId="60" applyFont="1" applyFill="1" applyBorder="1" applyAlignment="1">
      <alignment horizontal="left" vertical="center" wrapText="1"/>
      <protection/>
    </xf>
    <xf numFmtId="0" fontId="9" fillId="0" borderId="27" xfId="60" applyFont="1" applyBorder="1" applyAlignment="1">
      <alignment vertical="center" wrapText="1"/>
      <protection/>
    </xf>
    <xf numFmtId="3" fontId="46" fillId="0" borderId="27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Border="1" applyAlignment="1">
      <alignment horizontal="right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3" xfId="60" applyNumberFormat="1" applyFont="1" applyBorder="1" applyAlignment="1" applyProtection="1">
      <alignment horizontal="center" vertical="center" wrapText="1"/>
      <protection locked="0"/>
    </xf>
    <xf numFmtId="49" fontId="36" fillId="0" borderId="32" xfId="60" applyNumberFormat="1" applyFont="1" applyBorder="1" applyAlignment="1" applyProtection="1">
      <alignment horizontal="center" vertical="center" wrapText="1"/>
      <protection locked="0"/>
    </xf>
    <xf numFmtId="49" fontId="36" fillId="0" borderId="14" xfId="60" applyNumberFormat="1" applyFont="1" applyBorder="1" applyAlignment="1" applyProtection="1">
      <alignment horizontal="center" vertical="center" wrapText="1"/>
      <protection locked="0"/>
    </xf>
    <xf numFmtId="0" fontId="62" fillId="0" borderId="33" xfId="55" applyFont="1" applyBorder="1" applyAlignment="1">
      <alignment horizontal="center" vertical="center" wrapText="1"/>
      <protection/>
    </xf>
    <xf numFmtId="0" fontId="62" fillId="0" borderId="32" xfId="55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left" vertical="center" wrapText="1"/>
      <protection/>
    </xf>
    <xf numFmtId="187" fontId="3" fillId="0" borderId="34" xfId="68" applyNumberFormat="1" applyFont="1" applyBorder="1" applyAlignment="1">
      <alignment horizontal="center" vertical="center" wrapText="1"/>
      <protection/>
    </xf>
    <xf numFmtId="49" fontId="45" fillId="35" borderId="35" xfId="59" applyNumberFormat="1" applyFont="1" applyFill="1" applyBorder="1" applyAlignment="1">
      <alignment horizontal="center" vertical="center" wrapText="1"/>
      <protection/>
    </xf>
    <xf numFmtId="49" fontId="45" fillId="35" borderId="36" xfId="59" applyNumberFormat="1" applyFont="1" applyFill="1" applyBorder="1" applyAlignment="1">
      <alignment horizontal="center" vertical="center" wrapText="1"/>
      <protection/>
    </xf>
    <xf numFmtId="0" fontId="45" fillId="35" borderId="36" xfId="59" applyFont="1" applyFill="1" applyBorder="1" applyAlignment="1">
      <alignment horizontal="center" vertical="center" wrapText="1"/>
      <protection/>
    </xf>
    <xf numFmtId="0" fontId="45" fillId="35" borderId="36" xfId="60" applyFont="1" applyFill="1" applyBorder="1" applyAlignment="1">
      <alignment horizontal="center" vertical="top" wrapText="1"/>
      <protection/>
    </xf>
    <xf numFmtId="3" fontId="69" fillId="35" borderId="36" xfId="60" applyNumberFormat="1" applyFont="1" applyFill="1" applyBorder="1" applyAlignment="1">
      <alignment horizontal="right" vertical="center"/>
      <protection/>
    </xf>
    <xf numFmtId="3" fontId="77" fillId="35" borderId="36" xfId="60" applyNumberFormat="1" applyFont="1" applyFill="1" applyBorder="1" applyAlignment="1">
      <alignment horizontal="right" vertical="center"/>
      <protection/>
    </xf>
    <xf numFmtId="49" fontId="51" fillId="35" borderId="37" xfId="59" applyNumberFormat="1" applyFont="1" applyFill="1" applyBorder="1" applyAlignment="1">
      <alignment horizontal="center" vertical="center"/>
      <protection/>
    </xf>
    <xf numFmtId="49" fontId="51" fillId="35" borderId="38" xfId="59" applyNumberFormat="1" applyFont="1" applyFill="1" applyBorder="1" applyAlignment="1">
      <alignment horizontal="center" vertical="center"/>
      <protection/>
    </xf>
    <xf numFmtId="49" fontId="51" fillId="35" borderId="38" xfId="59" applyNumberFormat="1" applyFont="1" applyFill="1" applyBorder="1" applyAlignment="1">
      <alignment horizontal="center" vertical="center" wrapText="1"/>
      <protection/>
    </xf>
    <xf numFmtId="0" fontId="45" fillId="35" borderId="38" xfId="60" applyFont="1" applyFill="1" applyBorder="1" applyAlignment="1">
      <alignment horizontal="center" vertical="top" wrapText="1"/>
      <protection/>
    </xf>
    <xf numFmtId="3" fontId="69" fillId="35" borderId="38" xfId="60" applyNumberFormat="1" applyFont="1" applyFill="1" applyBorder="1" applyAlignment="1">
      <alignment horizontal="right"/>
      <protection/>
    </xf>
    <xf numFmtId="3" fontId="78" fillId="35" borderId="38" xfId="60" applyNumberFormat="1" applyFont="1" applyFill="1" applyBorder="1" applyAlignment="1">
      <alignment horizontal="right"/>
      <protection/>
    </xf>
    <xf numFmtId="187" fontId="19" fillId="35" borderId="39" xfId="68" applyNumberFormat="1" applyFont="1" applyFill="1" applyBorder="1" applyAlignment="1">
      <alignment horizontal="center" vertical="center" wrapText="1"/>
      <protection/>
    </xf>
    <xf numFmtId="187" fontId="6" fillId="35" borderId="40" xfId="68" applyNumberFormat="1" applyFont="1" applyFill="1" applyBorder="1" applyAlignment="1">
      <alignment horizontal="center" vertical="center" wrapText="1"/>
      <protection/>
    </xf>
    <xf numFmtId="49" fontId="45" fillId="35" borderId="26" xfId="59" applyNumberFormat="1" applyFont="1" applyFill="1" applyBorder="1" applyAlignment="1">
      <alignment horizontal="center" vertical="center"/>
      <protection/>
    </xf>
    <xf numFmtId="49" fontId="51" fillId="35" borderId="26" xfId="59" applyNumberFormat="1" applyFont="1" applyFill="1" applyBorder="1" applyAlignment="1">
      <alignment horizontal="center" vertical="center"/>
      <protection/>
    </xf>
    <xf numFmtId="3" fontId="69" fillId="0" borderId="24" xfId="68" applyNumberFormat="1" applyFont="1" applyFill="1" applyBorder="1" applyAlignment="1">
      <alignment horizontal="right"/>
      <protection/>
    </xf>
    <xf numFmtId="3" fontId="30" fillId="0" borderId="24" xfId="68" applyNumberFormat="1" applyFont="1" applyFill="1" applyBorder="1" applyAlignment="1">
      <alignment horizontal="center"/>
      <protection/>
    </xf>
    <xf numFmtId="0" fontId="45" fillId="35" borderId="35" xfId="59" applyFont="1" applyFill="1" applyBorder="1" applyAlignment="1">
      <alignment horizontal="center" vertical="center" wrapText="1"/>
      <protection/>
    </xf>
    <xf numFmtId="0" fontId="75" fillId="35" borderId="37" xfId="59" applyFont="1" applyFill="1" applyBorder="1" applyAlignment="1">
      <alignment horizontal="center" vertical="center" wrapText="1"/>
      <protection/>
    </xf>
    <xf numFmtId="3" fontId="38" fillId="35" borderId="36" xfId="68" applyNumberFormat="1" applyFont="1" applyFill="1" applyBorder="1" applyAlignment="1">
      <alignment horizontal="right"/>
      <protection/>
    </xf>
    <xf numFmtId="3" fontId="38" fillId="35" borderId="38" xfId="68" applyNumberFormat="1" applyFont="1" applyFill="1" applyBorder="1" applyAlignment="1">
      <alignment horizontal="right"/>
      <protection/>
    </xf>
    <xf numFmtId="0" fontId="67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8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5" borderId="35" xfId="59" applyNumberFormat="1" applyFont="1" applyFill="1" applyBorder="1" applyAlignment="1">
      <alignment horizontal="center" vertical="center"/>
      <protection/>
    </xf>
    <xf numFmtId="49" fontId="38" fillId="35" borderId="36" xfId="59" applyNumberFormat="1" applyFont="1" applyFill="1" applyBorder="1" applyAlignment="1">
      <alignment horizontal="center" vertical="center"/>
      <protection/>
    </xf>
    <xf numFmtId="3" fontId="38" fillId="35" borderId="36" xfId="68" applyNumberFormat="1" applyFont="1" applyFill="1" applyBorder="1" applyAlignment="1">
      <alignment horizontal="right" vertical="center"/>
      <protection/>
    </xf>
    <xf numFmtId="49" fontId="51" fillId="35" borderId="38" xfId="59" applyNumberFormat="1" applyFont="1" applyFill="1" applyBorder="1" applyAlignment="1">
      <alignment horizontal="left" vertical="center" wrapText="1"/>
      <protection/>
    </xf>
    <xf numFmtId="3" fontId="38" fillId="35" borderId="38" xfId="68" applyNumberFormat="1" applyFont="1" applyFill="1" applyBorder="1" applyAlignment="1">
      <alignment horizontal="right" vertical="center"/>
      <protection/>
    </xf>
    <xf numFmtId="3" fontId="38" fillId="35" borderId="39" xfId="68" applyNumberFormat="1" applyFont="1" applyFill="1" applyBorder="1" applyAlignment="1">
      <alignment horizontal="center" vertical="center"/>
      <protection/>
    </xf>
    <xf numFmtId="0" fontId="3" fillId="0" borderId="41" xfId="55" applyFont="1" applyBorder="1" applyAlignment="1">
      <alignment horizontal="left" vertical="center" wrapText="1"/>
      <protection/>
    </xf>
    <xf numFmtId="187" fontId="3" fillId="0" borderId="27" xfId="68" applyNumberFormat="1" applyFont="1" applyBorder="1" applyAlignment="1">
      <alignment horizontal="center" vertical="center" wrapText="1"/>
      <protection/>
    </xf>
    <xf numFmtId="49" fontId="45" fillId="35" borderId="35" xfId="59" applyNumberFormat="1" applyFont="1" applyFill="1" applyBorder="1" applyAlignment="1">
      <alignment horizontal="center" vertical="center"/>
      <protection/>
    </xf>
    <xf numFmtId="49" fontId="45" fillId="35" borderId="36" xfId="59" applyNumberFormat="1" applyFont="1" applyFill="1" applyBorder="1" applyAlignment="1">
      <alignment horizontal="center" vertical="center"/>
      <protection/>
    </xf>
    <xf numFmtId="0" fontId="45" fillId="35" borderId="36" xfId="60" applyFont="1" applyFill="1" applyBorder="1" applyAlignment="1">
      <alignment horizontal="center" vertical="center" wrapText="1"/>
      <protection/>
    </xf>
    <xf numFmtId="0" fontId="45" fillId="35" borderId="38" xfId="60" applyFont="1" applyFill="1" applyBorder="1" applyAlignment="1">
      <alignment horizontal="center" vertical="center" wrapText="1"/>
      <protection/>
    </xf>
    <xf numFmtId="3" fontId="38" fillId="0" borderId="14" xfId="68" applyNumberFormat="1" applyFont="1" applyFill="1" applyBorder="1" applyAlignment="1">
      <alignment horizontal="right" vertical="center"/>
      <protection/>
    </xf>
    <xf numFmtId="3" fontId="38" fillId="0" borderId="0" xfId="68" applyNumberFormat="1" applyFont="1" applyFill="1" applyBorder="1" applyAlignment="1">
      <alignment horizontal="right" vertical="center"/>
      <protection/>
    </xf>
    <xf numFmtId="3" fontId="46" fillId="0" borderId="14" xfId="68" applyNumberFormat="1" applyFont="1" applyFill="1" applyBorder="1" applyAlignment="1">
      <alignment horizontal="center" vertical="center"/>
      <protection/>
    </xf>
    <xf numFmtId="187" fontId="6" fillId="35" borderId="34" xfId="68" applyNumberFormat="1" applyFont="1" applyFill="1" applyBorder="1" applyAlignment="1">
      <alignment horizontal="center" vertical="center" wrapText="1"/>
      <protection/>
    </xf>
    <xf numFmtId="187" fontId="11" fillId="35" borderId="24" xfId="68" applyNumberFormat="1" applyFont="1" applyFill="1" applyBorder="1" applyAlignment="1">
      <alignment vertical="center" wrapText="1"/>
      <protection/>
    </xf>
    <xf numFmtId="187" fontId="6" fillId="35" borderId="24" xfId="68" applyNumberFormat="1" applyFont="1" applyFill="1" applyBorder="1" applyAlignment="1">
      <alignment horizontal="center" vertical="center" wrapText="1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left" vertical="center" wrapText="1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41" fillId="0" borderId="24" xfId="60" applyFont="1" applyBorder="1" applyAlignment="1">
      <alignment horizontal="center" vertical="center" wrapText="1"/>
      <protection/>
    </xf>
    <xf numFmtId="3" fontId="69" fillId="35" borderId="40" xfId="60" applyNumberFormat="1" applyFont="1" applyFill="1" applyBorder="1" applyAlignment="1">
      <alignment horizontal="right" vertical="center"/>
      <protection/>
    </xf>
    <xf numFmtId="3" fontId="46" fillId="35" borderId="39" xfId="60" applyNumberFormat="1" applyFont="1" applyFill="1" applyBorder="1" applyAlignment="1">
      <alignment horizontal="right"/>
      <protection/>
    </xf>
    <xf numFmtId="3" fontId="46" fillId="0" borderId="24" xfId="60" applyNumberFormat="1" applyFont="1" applyBorder="1" applyAlignment="1">
      <alignment vertical="center"/>
      <protection/>
    </xf>
    <xf numFmtId="3" fontId="46" fillId="0" borderId="24" xfId="60" applyNumberFormat="1" applyFont="1" applyBorder="1">
      <alignment/>
      <protection/>
    </xf>
    <xf numFmtId="49" fontId="45" fillId="35" borderId="36" xfId="60" applyNumberFormat="1" applyFont="1" applyFill="1" applyBorder="1" applyAlignment="1">
      <alignment horizontal="center" vertical="center"/>
      <protection/>
    </xf>
    <xf numFmtId="0" fontId="45" fillId="35" borderId="36" xfId="60" applyFont="1" applyFill="1" applyBorder="1" applyAlignment="1">
      <alignment horizontal="center" vertical="center" wrapText="1"/>
      <protection/>
    </xf>
    <xf numFmtId="0" fontId="45" fillId="35" borderId="36" xfId="60" applyFont="1" applyFill="1" applyBorder="1" applyAlignment="1">
      <alignment horizontal="left" vertical="center" wrapText="1"/>
      <protection/>
    </xf>
    <xf numFmtId="49" fontId="45" fillId="35" borderId="38" xfId="60" applyNumberFormat="1" applyFont="1" applyFill="1" applyBorder="1" applyAlignment="1">
      <alignment horizontal="center" vertical="center"/>
      <protection/>
    </xf>
    <xf numFmtId="0" fontId="75" fillId="35" borderId="38" xfId="59" applyFont="1" applyFill="1" applyBorder="1" applyAlignment="1">
      <alignment horizontal="center" vertical="center" wrapText="1"/>
      <protection/>
    </xf>
    <xf numFmtId="0" fontId="45" fillId="35" borderId="38" xfId="60" applyFont="1" applyFill="1" applyBorder="1" applyAlignment="1">
      <alignment horizontal="left" vertical="center" wrapText="1"/>
      <protection/>
    </xf>
    <xf numFmtId="3" fontId="46" fillId="0" borderId="23" xfId="60" applyNumberFormat="1" applyFont="1" applyBorder="1" applyAlignment="1">
      <alignment vertical="center"/>
      <protection/>
    </xf>
    <xf numFmtId="3" fontId="46" fillId="0" borderId="23" xfId="60" applyNumberFormat="1" applyFont="1" applyBorder="1" applyAlignment="1">
      <alignment horizontal="right"/>
      <protection/>
    </xf>
    <xf numFmtId="3" fontId="46" fillId="0" borderId="23" xfId="60" applyNumberFormat="1" applyFont="1" applyFill="1" applyBorder="1" applyAlignment="1">
      <alignment horizontal="right" vertical="center"/>
      <protection/>
    </xf>
    <xf numFmtId="3" fontId="38" fillId="0" borderId="24" xfId="60" applyNumberFormat="1" applyFont="1" applyFill="1" applyBorder="1" applyAlignment="1">
      <alignment horizontal="right" vertical="center"/>
      <protection/>
    </xf>
    <xf numFmtId="3" fontId="38" fillId="35" borderId="36" xfId="60" applyNumberFormat="1" applyFont="1" applyFill="1" applyBorder="1" applyAlignment="1">
      <alignment horizontal="right" vertical="center"/>
      <protection/>
    </xf>
    <xf numFmtId="3" fontId="38" fillId="35" borderId="40" xfId="60" applyNumberFormat="1" applyFont="1" applyFill="1" applyBorder="1" applyAlignment="1">
      <alignment horizontal="right" vertical="center"/>
      <protection/>
    </xf>
    <xf numFmtId="3" fontId="38" fillId="35" borderId="38" xfId="60" applyNumberFormat="1" applyFont="1" applyFill="1" applyBorder="1" applyAlignment="1">
      <alignment horizontal="right" vertical="center"/>
      <protection/>
    </xf>
    <xf numFmtId="3" fontId="38" fillId="35" borderId="39" xfId="60" applyNumberFormat="1" applyFont="1" applyFill="1" applyBorder="1" applyAlignment="1">
      <alignment horizontal="right" vertical="center"/>
      <protection/>
    </xf>
    <xf numFmtId="0" fontId="9" fillId="0" borderId="24" xfId="60" applyFont="1" applyFill="1" applyBorder="1" applyAlignment="1">
      <alignment vertical="center"/>
      <protection/>
    </xf>
    <xf numFmtId="3" fontId="46" fillId="0" borderId="0" xfId="59" applyNumberFormat="1" applyFont="1" applyFill="1">
      <alignment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6" fillId="0" borderId="0" xfId="59" applyFont="1" applyAlignment="1">
      <alignment horizontal="left" vertical="top" wrapText="1"/>
      <protection/>
    </xf>
    <xf numFmtId="186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79" fillId="0" borderId="0" xfId="60" applyFont="1">
      <alignment/>
      <protection/>
    </xf>
    <xf numFmtId="49" fontId="74" fillId="0" borderId="10" xfId="59" applyNumberFormat="1" applyFont="1" applyBorder="1" applyAlignment="1">
      <alignment horizontal="center" vertical="center"/>
      <protection/>
    </xf>
    <xf numFmtId="49" fontId="80" fillId="32" borderId="10" xfId="59" applyNumberFormat="1" applyFont="1" applyFill="1" applyBorder="1" applyAlignment="1">
      <alignment horizontal="center" vertical="center"/>
      <protection/>
    </xf>
    <xf numFmtId="0" fontId="81" fillId="32" borderId="10" xfId="59" applyFont="1" applyFill="1" applyBorder="1" applyAlignment="1">
      <alignment horizontal="left" vertical="center" wrapText="1"/>
      <protection/>
    </xf>
    <xf numFmtId="49" fontId="49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25" xfId="68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7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6" fillId="0" borderId="10" xfId="68" applyNumberFormat="1" applyFont="1" applyBorder="1" applyAlignment="1">
      <alignment horizontal="center" vertical="center"/>
      <protection/>
    </xf>
    <xf numFmtId="49" fontId="46" fillId="0" borderId="42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8" fillId="0" borderId="26" xfId="68" applyNumberFormat="1" applyFont="1" applyBorder="1" applyAlignment="1">
      <alignment horizontal="center" vertical="center"/>
      <protection/>
    </xf>
    <xf numFmtId="49" fontId="46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3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23" xfId="59" applyNumberFormat="1" applyFont="1" applyBorder="1" applyAlignment="1">
      <alignment horizontal="center" vertical="center"/>
      <protection/>
    </xf>
    <xf numFmtId="49" fontId="9" fillId="0" borderId="31" xfId="54" applyNumberFormat="1" applyFont="1" applyBorder="1" applyAlignment="1">
      <alignment horizontal="center" vertical="center"/>
      <protection/>
    </xf>
    <xf numFmtId="49" fontId="6" fillId="0" borderId="30" xfId="54" applyNumberFormat="1" applyFont="1" applyBorder="1" applyAlignment="1">
      <alignment horizontal="center" vertical="center"/>
      <protection/>
    </xf>
    <xf numFmtId="0" fontId="46" fillId="0" borderId="10" xfId="59" applyFont="1" applyBorder="1" applyAlignment="1">
      <alignment horizontal="left" vertical="center" wrapText="1"/>
      <protection/>
    </xf>
    <xf numFmtId="49" fontId="46" fillId="0" borderId="26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42" xfId="54" applyNumberFormat="1" applyFont="1" applyFill="1" applyBorder="1" applyAlignment="1">
      <alignment horizontal="center" vertical="center"/>
      <protection/>
    </xf>
    <xf numFmtId="49" fontId="9" fillId="0" borderId="26" xfId="54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49" fontId="46" fillId="0" borderId="42" xfId="68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49" fontId="9" fillId="34" borderId="23" xfId="54" applyNumberFormat="1" applyFont="1" applyFill="1" applyBorder="1" applyAlignment="1">
      <alignment horizontal="center" vertical="center"/>
      <protection/>
    </xf>
    <xf numFmtId="49" fontId="9" fillId="34" borderId="31" xfId="54" applyNumberFormat="1" applyFont="1" applyFill="1" applyBorder="1" applyAlignment="1">
      <alignment horizontal="center" vertical="center"/>
      <protection/>
    </xf>
    <xf numFmtId="49" fontId="3" fillId="0" borderId="23" xfId="54" applyNumberFormat="1" applyFont="1" applyBorder="1" applyAlignment="1">
      <alignment horizontal="center" vertical="center"/>
      <protection/>
    </xf>
    <xf numFmtId="0" fontId="3" fillId="0" borderId="23" xfId="59" applyFont="1" applyBorder="1" applyAlignment="1">
      <alignment horizontal="lef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3" fontId="46" fillId="0" borderId="23" xfId="60" applyNumberFormat="1" applyFont="1" applyBorder="1" applyAlignment="1">
      <alignment horizontal="right" vertical="center"/>
      <protection/>
    </xf>
    <xf numFmtId="0" fontId="9" fillId="0" borderId="27" xfId="60" applyFont="1" applyFill="1" applyBorder="1" applyAlignment="1">
      <alignment horizontal="left" vertical="center" wrapText="1"/>
      <protection/>
    </xf>
    <xf numFmtId="0" fontId="9" fillId="0" borderId="27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6" fillId="0" borderId="15" xfId="60" applyNumberFormat="1" applyFont="1" applyFill="1" applyBorder="1" applyAlignment="1">
      <alignment horizontal="right" vertical="center"/>
      <protection/>
    </xf>
    <xf numFmtId="49" fontId="51" fillId="35" borderId="37" xfId="59" applyNumberFormat="1" applyFont="1" applyFill="1" applyBorder="1" applyAlignment="1">
      <alignment horizontal="center"/>
      <protection/>
    </xf>
    <xf numFmtId="49" fontId="51" fillId="35" borderId="38" xfId="59" applyNumberFormat="1" applyFont="1" applyFill="1" applyBorder="1" applyAlignment="1">
      <alignment horizontal="center"/>
      <protection/>
    </xf>
    <xf numFmtId="0" fontId="51" fillId="35" borderId="38" xfId="59" applyFont="1" applyFill="1" applyBorder="1" applyAlignment="1">
      <alignment horizontal="center" vertical="center" wrapText="1"/>
      <protection/>
    </xf>
    <xf numFmtId="49" fontId="46" fillId="0" borderId="27" xfId="59" applyNumberFormat="1" applyFont="1" applyFill="1" applyBorder="1" applyAlignment="1">
      <alignment horizontal="center" vertical="center"/>
      <protection/>
    </xf>
    <xf numFmtId="0" fontId="82" fillId="0" borderId="27" xfId="59" applyFont="1" applyFill="1" applyBorder="1" applyAlignment="1">
      <alignment horizontal="left" vertical="center" wrapText="1"/>
      <protection/>
    </xf>
    <xf numFmtId="0" fontId="46" fillId="0" borderId="0" xfId="60" applyFont="1" applyAlignment="1" applyProtection="1">
      <alignment horizontal="left" wrapText="1"/>
      <protection locked="0"/>
    </xf>
    <xf numFmtId="186" fontId="46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5" fillId="0" borderId="10" xfId="60" applyFont="1" applyFill="1" applyBorder="1" applyAlignment="1">
      <alignment horizontal="left" vertical="center" wrapText="1"/>
      <protection/>
    </xf>
    <xf numFmtId="0" fontId="9" fillId="0" borderId="24" xfId="60" applyFont="1" applyFill="1" applyBorder="1" applyAlignment="1">
      <alignment horizontal="left" vertical="center" wrapText="1"/>
      <protection/>
    </xf>
    <xf numFmtId="0" fontId="9" fillId="0" borderId="24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6" fillId="0" borderId="24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6" fillId="0" borderId="24" xfId="60" applyFont="1" applyBorder="1" applyAlignment="1">
      <alignment horizontal="left" vertical="center" wrapText="1"/>
      <protection/>
    </xf>
    <xf numFmtId="0" fontId="46" fillId="0" borderId="23" xfId="60" applyFont="1" applyFill="1" applyBorder="1" applyAlignment="1">
      <alignment horizontal="left" vertical="center" wrapText="1"/>
      <protection/>
    </xf>
    <xf numFmtId="49" fontId="46" fillId="0" borderId="24" xfId="60" applyNumberFormat="1" applyFont="1" applyBorder="1" applyAlignment="1">
      <alignment horizontal="left" vertical="center"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27" xfId="60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6" fillId="0" borderId="23" xfId="60" applyNumberFormat="1" applyFont="1" applyBorder="1" applyAlignment="1">
      <alignment horizontal="left" vertical="center" wrapText="1"/>
      <protection/>
    </xf>
    <xf numFmtId="0" fontId="3" fillId="0" borderId="10" xfId="68" applyFont="1" applyBorder="1" applyAlignment="1">
      <alignment wrapText="1"/>
      <protection/>
    </xf>
    <xf numFmtId="0" fontId="45" fillId="0" borderId="10" xfId="59" applyFont="1" applyBorder="1" applyAlignment="1">
      <alignment horizontal="center" vertical="center" wrapText="1"/>
      <protection/>
    </xf>
    <xf numFmtId="49" fontId="74" fillId="0" borderId="0" xfId="59" applyNumberFormat="1" applyFont="1" applyBorder="1" applyAlignment="1">
      <alignment horizontal="center" vertical="center"/>
      <protection/>
    </xf>
    <xf numFmtId="0" fontId="45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33" borderId="0" xfId="59" applyNumberFormat="1" applyFont="1" applyFill="1" applyBorder="1" applyAlignment="1">
      <alignment horizontal="right" vertical="center" wrapText="1"/>
      <protection/>
    </xf>
    <xf numFmtId="3" fontId="38" fillId="0" borderId="10" xfId="60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vertical="center" wrapText="1"/>
      <protection/>
    </xf>
    <xf numFmtId="0" fontId="21" fillId="35" borderId="43" xfId="60" applyFont="1" applyFill="1" applyBorder="1">
      <alignment/>
      <protection/>
    </xf>
    <xf numFmtId="49" fontId="45" fillId="35" borderId="44" xfId="60" applyNumberFormat="1" applyFont="1" applyFill="1" applyBorder="1" applyAlignment="1">
      <alignment horizontal="center" vertical="center"/>
      <protection/>
    </xf>
    <xf numFmtId="49" fontId="45" fillId="35" borderId="45" xfId="60" applyNumberFormat="1" applyFont="1" applyFill="1" applyBorder="1" applyAlignment="1">
      <alignment horizontal="center" vertical="center"/>
      <protection/>
    </xf>
    <xf numFmtId="0" fontId="45" fillId="35" borderId="45" xfId="60" applyFont="1" applyFill="1" applyBorder="1" applyAlignment="1">
      <alignment horizontal="center" vertical="center" wrapText="1"/>
      <protection/>
    </xf>
    <xf numFmtId="0" fontId="45" fillId="35" borderId="28" xfId="60" applyFont="1" applyFill="1" applyBorder="1" applyAlignment="1">
      <alignment horizontal="center" vertical="center" wrapText="1"/>
      <protection/>
    </xf>
    <xf numFmtId="3" fontId="45" fillId="35" borderId="43" xfId="60" applyNumberFormat="1" applyFont="1" applyFill="1" applyBorder="1" applyAlignment="1">
      <alignment horizontal="right" vertical="center"/>
      <protection/>
    </xf>
    <xf numFmtId="3" fontId="38" fillId="35" borderId="46" xfId="60" applyNumberFormat="1" applyFont="1" applyFill="1" applyBorder="1" applyAlignment="1">
      <alignment horizontal="right" vertical="center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2" fillId="0" borderId="10" xfId="59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49" fontId="46" fillId="35" borderId="10" xfId="59" applyNumberFormat="1" applyFont="1" applyFill="1" applyBorder="1" applyAlignment="1">
      <alignment horizontal="center" vertical="center"/>
      <protection/>
    </xf>
    <xf numFmtId="0" fontId="9" fillId="35" borderId="10" xfId="60" applyFont="1" applyFill="1" applyBorder="1" applyAlignment="1">
      <alignment horizontal="left" vertical="center" wrapText="1"/>
      <protection/>
    </xf>
    <xf numFmtId="0" fontId="83" fillId="35" borderId="10" xfId="59" applyFont="1" applyFill="1" applyBorder="1" applyAlignment="1">
      <alignment horizontal="left" vertical="center" wrapText="1"/>
      <protection/>
    </xf>
    <xf numFmtId="3" fontId="6" fillId="35" borderId="10" xfId="60" applyNumberFormat="1" applyFont="1" applyFill="1" applyBorder="1" applyAlignment="1">
      <alignment vertical="center"/>
      <protection/>
    </xf>
    <xf numFmtId="0" fontId="6" fillId="35" borderId="10" xfId="60" applyFont="1" applyFill="1" applyBorder="1" applyAlignment="1">
      <alignment vertical="center"/>
      <protection/>
    </xf>
    <xf numFmtId="3" fontId="69" fillId="35" borderId="10" xfId="60" applyNumberFormat="1" applyFont="1" applyFill="1" applyBorder="1" applyAlignment="1">
      <alignment horizontal="right" vertical="center"/>
      <protection/>
    </xf>
    <xf numFmtId="49" fontId="46" fillId="0" borderId="24" xfId="59" applyNumberFormat="1" applyFont="1" applyBorder="1" applyAlignment="1">
      <alignment horizontal="center" vertical="center"/>
      <protection/>
    </xf>
    <xf numFmtId="49" fontId="46" fillId="0" borderId="24" xfId="59" applyNumberFormat="1" applyFont="1" applyBorder="1" applyAlignment="1">
      <alignment horizontal="left" vertical="center" wrapText="1"/>
      <protection/>
    </xf>
    <xf numFmtId="0" fontId="38" fillId="0" borderId="42" xfId="68" applyNumberFormat="1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0" fontId="64" fillId="0" borderId="10" xfId="33" applyFont="1" applyBorder="1">
      <alignment/>
      <protection/>
    </xf>
    <xf numFmtId="0" fontId="57" fillId="0" borderId="47" xfId="33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38" fillId="0" borderId="10" xfId="59" applyNumberFormat="1" applyFont="1" applyFill="1" applyBorder="1" applyAlignment="1" applyProtection="1">
      <alignment horizontal="right" vertical="center"/>
      <protection locked="0"/>
    </xf>
    <xf numFmtId="3" fontId="38" fillId="0" borderId="10" xfId="59" applyNumberFormat="1" applyFont="1" applyBorder="1" applyAlignment="1" applyProtection="1">
      <alignment horizontal="right" vertical="center"/>
      <protection locked="0"/>
    </xf>
    <xf numFmtId="49" fontId="38" fillId="0" borderId="42" xfId="68" applyNumberFormat="1" applyFont="1" applyBorder="1" applyAlignment="1">
      <alignment horizontal="center" vertical="center"/>
      <protection/>
    </xf>
    <xf numFmtId="0" fontId="21" fillId="0" borderId="0" xfId="56" applyFont="1">
      <alignment/>
      <protection/>
    </xf>
    <xf numFmtId="1" fontId="54" fillId="0" borderId="10" xfId="56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vertical="center" wrapText="1"/>
      <protection/>
    </xf>
    <xf numFmtId="0" fontId="3" fillId="0" borderId="26" xfId="68" applyFont="1" applyBorder="1" applyAlignment="1">
      <alignment wrapText="1"/>
      <protection/>
    </xf>
    <xf numFmtId="0" fontId="7" fillId="35" borderId="10" xfId="55" applyFont="1" applyFill="1" applyBorder="1" applyAlignment="1">
      <alignment horizontal="left" vertical="center" wrapText="1"/>
      <protection/>
    </xf>
    <xf numFmtId="187" fontId="7" fillId="35" borderId="10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41" fillId="35" borderId="36" xfId="68" applyFont="1" applyFill="1" applyBorder="1" applyAlignment="1">
      <alignment horizontal="center" vertical="center" wrapText="1"/>
      <protection/>
    </xf>
    <xf numFmtId="0" fontId="41" fillId="35" borderId="38" xfId="68" applyFont="1" applyFill="1" applyBorder="1" applyAlignment="1">
      <alignment horizontal="center" vertical="center" wrapText="1"/>
      <protection/>
    </xf>
    <xf numFmtId="0" fontId="41" fillId="35" borderId="48" xfId="60" applyFont="1" applyFill="1" applyBorder="1" applyAlignment="1">
      <alignment horizontal="left" vertical="center" wrapText="1"/>
      <protection/>
    </xf>
    <xf numFmtId="0" fontId="41" fillId="35" borderId="49" xfId="60" applyFont="1" applyFill="1" applyBorder="1" applyAlignment="1">
      <alignment horizontal="left" vertical="center" wrapText="1"/>
      <protection/>
    </xf>
    <xf numFmtId="3" fontId="41" fillId="35" borderId="40" xfId="68" applyNumberFormat="1" applyFont="1" applyFill="1" applyBorder="1" applyAlignment="1">
      <alignment horizontal="center"/>
      <protection/>
    </xf>
    <xf numFmtId="3" fontId="41" fillId="35" borderId="39" xfId="68" applyNumberFormat="1" applyFont="1" applyFill="1" applyBorder="1" applyAlignment="1">
      <alignment horizontal="center"/>
      <protection/>
    </xf>
    <xf numFmtId="3" fontId="41" fillId="35" borderId="40" xfId="68" applyNumberFormat="1" applyFont="1" applyFill="1" applyBorder="1" applyAlignment="1">
      <alignment horizontal="center" vertical="center"/>
      <protection/>
    </xf>
    <xf numFmtId="3" fontId="41" fillId="35" borderId="39" xfId="68" applyNumberFormat="1" applyFont="1" applyFill="1" applyBorder="1" applyAlignment="1">
      <alignment horizontal="center" vertical="center"/>
      <protection/>
    </xf>
    <xf numFmtId="0" fontId="41" fillId="35" borderId="36" xfId="59" applyFont="1" applyFill="1" applyBorder="1" applyAlignment="1">
      <alignment horizontal="center" vertical="center" wrapText="1"/>
      <protection/>
    </xf>
    <xf numFmtId="49" fontId="84" fillId="35" borderId="38" xfId="59" applyNumberFormat="1" applyFont="1" applyFill="1" applyBorder="1" applyAlignment="1">
      <alignment horizontal="left" vertic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49" fontId="9" fillId="0" borderId="24" xfId="54" applyNumberFormat="1" applyFont="1" applyBorder="1" applyAlignment="1">
      <alignment horizontal="center" vertical="center"/>
      <protection/>
    </xf>
    <xf numFmtId="0" fontId="3" fillId="0" borderId="15" xfId="68" applyFont="1" applyBorder="1" applyAlignment="1">
      <alignment wrapText="1"/>
      <protection/>
    </xf>
    <xf numFmtId="3" fontId="38" fillId="35" borderId="0" xfId="68" applyNumberFormat="1" applyFont="1" applyFill="1" applyBorder="1" applyAlignment="1">
      <alignment horizontal="right" vertical="center"/>
      <protection/>
    </xf>
    <xf numFmtId="0" fontId="3" fillId="0" borderId="10" xfId="54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46" fillId="0" borderId="22" xfId="59" applyNumberFormat="1" applyFont="1" applyBorder="1" applyAlignment="1">
      <alignment horizontal="center" vertical="center"/>
      <protection/>
    </xf>
    <xf numFmtId="0" fontId="45" fillId="35" borderId="24" xfId="60" applyFont="1" applyFill="1" applyBorder="1" applyAlignment="1">
      <alignment horizontal="left" vertical="center" wrapText="1"/>
      <protection/>
    </xf>
    <xf numFmtId="3" fontId="69" fillId="35" borderId="24" xfId="60" applyNumberFormat="1" applyFont="1" applyFill="1" applyBorder="1" applyAlignment="1">
      <alignment horizontal="right" vertical="center"/>
      <protection/>
    </xf>
    <xf numFmtId="3" fontId="46" fillId="35" borderId="50" xfId="60" applyNumberFormat="1" applyFont="1" applyFill="1" applyBorder="1" applyAlignment="1">
      <alignment horizontal="right" vertical="center"/>
      <protection/>
    </xf>
    <xf numFmtId="3" fontId="56" fillId="0" borderId="51" xfId="60" applyNumberFormat="1" applyFont="1" applyFill="1" applyBorder="1" applyAlignment="1">
      <alignment horizontal="center" vertical="center" wrapText="1"/>
      <protection/>
    </xf>
    <xf numFmtId="0" fontId="7" fillId="0" borderId="45" xfId="60" applyFont="1" applyFill="1" applyBorder="1" applyAlignment="1">
      <alignment vertical="center" wrapText="1"/>
      <protection/>
    </xf>
    <xf numFmtId="3" fontId="56" fillId="0" borderId="52" xfId="60" applyNumberFormat="1" applyFont="1" applyFill="1" applyBorder="1" applyAlignment="1">
      <alignment horizontal="center" vertical="center" wrapText="1"/>
      <protection/>
    </xf>
    <xf numFmtId="0" fontId="1" fillId="0" borderId="53" xfId="60" applyFont="1" applyBorder="1">
      <alignment/>
      <protection/>
    </xf>
    <xf numFmtId="188" fontId="57" fillId="0" borderId="53" xfId="60" applyNumberFormat="1" applyFont="1" applyBorder="1">
      <alignment/>
      <protection/>
    </xf>
    <xf numFmtId="188" fontId="57" fillId="0" borderId="54" xfId="60" applyNumberFormat="1" applyFont="1" applyBorder="1">
      <alignment/>
      <protection/>
    </xf>
    <xf numFmtId="188" fontId="57" fillId="0" borderId="55" xfId="60" applyNumberFormat="1" applyFont="1" applyBorder="1">
      <alignment/>
      <protection/>
    </xf>
    <xf numFmtId="188" fontId="57" fillId="0" borderId="28" xfId="60" applyNumberFormat="1" applyFont="1" applyBorder="1">
      <alignment/>
      <protection/>
    </xf>
    <xf numFmtId="0" fontId="1" fillId="0" borderId="56" xfId="60" applyFont="1" applyBorder="1">
      <alignment/>
      <protection/>
    </xf>
    <xf numFmtId="0" fontId="1" fillId="0" borderId="57" xfId="60" applyFont="1" applyBorder="1">
      <alignment/>
      <protection/>
    </xf>
    <xf numFmtId="188" fontId="64" fillId="0" borderId="57" xfId="60" applyNumberFormat="1" applyFont="1" applyBorder="1" applyAlignment="1">
      <alignment vertical="center"/>
      <protection/>
    </xf>
    <xf numFmtId="188" fontId="64" fillId="0" borderId="58" xfId="60" applyNumberFormat="1" applyFont="1" applyBorder="1" applyAlignment="1">
      <alignment vertical="center"/>
      <protection/>
    </xf>
    <xf numFmtId="0" fontId="20" fillId="0" borderId="18" xfId="60" applyFont="1" applyFill="1" applyBorder="1" applyAlignment="1">
      <alignment horizontal="center" vertical="center" wrapText="1"/>
      <protection/>
    </xf>
    <xf numFmtId="0" fontId="7" fillId="0" borderId="51" xfId="60" applyFont="1" applyFill="1" applyBorder="1" applyAlignment="1">
      <alignment horizontal="center" vertical="center" wrapText="1"/>
      <protection/>
    </xf>
    <xf numFmtId="3" fontId="7" fillId="0" borderId="21" xfId="60" applyNumberFormat="1" applyFont="1" applyFill="1" applyBorder="1" applyAlignment="1">
      <alignment horizontal="center" vertical="center" wrapText="1"/>
      <protection/>
    </xf>
    <xf numFmtId="3" fontId="7" fillId="0" borderId="59" xfId="60" applyNumberFormat="1" applyFont="1" applyFill="1" applyBorder="1" applyAlignment="1">
      <alignment horizontal="center" vertical="center" wrapText="1"/>
      <protection/>
    </xf>
    <xf numFmtId="0" fontId="64" fillId="0" borderId="35" xfId="33" applyFont="1" applyBorder="1" applyAlignment="1">
      <alignment horizontal="center"/>
      <protection/>
    </xf>
    <xf numFmtId="0" fontId="64" fillId="0" borderId="36" xfId="33" applyFont="1" applyBorder="1" applyAlignment="1">
      <alignment horizontal="center"/>
      <protection/>
    </xf>
    <xf numFmtId="3" fontId="64" fillId="0" borderId="36" xfId="60" applyNumberFormat="1" applyFont="1" applyBorder="1">
      <alignment/>
      <protection/>
    </xf>
    <xf numFmtId="188" fontId="64" fillId="0" borderId="36" xfId="60" applyNumberFormat="1" applyFont="1" applyBorder="1" applyAlignment="1">
      <alignment vertical="center"/>
      <protection/>
    </xf>
    <xf numFmtId="188" fontId="64" fillId="0" borderId="36" xfId="60" applyNumberFormat="1" applyFont="1" applyFill="1" applyBorder="1" applyAlignment="1">
      <alignment vertical="center"/>
      <protection/>
    </xf>
    <xf numFmtId="188" fontId="64" fillId="0" borderId="40" xfId="60" applyNumberFormat="1" applyFont="1" applyFill="1" applyBorder="1" applyAlignment="1">
      <alignment vertical="center"/>
      <protection/>
    </xf>
    <xf numFmtId="0" fontId="63" fillId="0" borderId="60" xfId="33" applyFont="1" applyBorder="1">
      <alignment/>
      <protection/>
    </xf>
    <xf numFmtId="188" fontId="64" fillId="0" borderId="61" xfId="60" applyNumberFormat="1" applyFont="1" applyBorder="1" applyAlignment="1">
      <alignment vertical="center"/>
      <protection/>
    </xf>
    <xf numFmtId="0" fontId="3" fillId="0" borderId="60" xfId="33" applyFont="1" applyBorder="1" applyAlignment="1">
      <alignment wrapText="1"/>
      <protection/>
    </xf>
    <xf numFmtId="0" fontId="3" fillId="0" borderId="37" xfId="33" applyFont="1" applyBorder="1" applyAlignment="1">
      <alignment wrapText="1"/>
      <protection/>
    </xf>
    <xf numFmtId="0" fontId="3" fillId="0" borderId="38" xfId="33" applyFont="1" applyBorder="1" applyAlignment="1">
      <alignment wrapText="1"/>
      <protection/>
    </xf>
    <xf numFmtId="3" fontId="64" fillId="0" borderId="38" xfId="60" applyNumberFormat="1" applyFont="1" applyBorder="1">
      <alignment/>
      <protection/>
    </xf>
    <xf numFmtId="188" fontId="64" fillId="0" borderId="38" xfId="60" applyNumberFormat="1" applyFont="1" applyBorder="1" applyAlignment="1">
      <alignment vertical="center"/>
      <protection/>
    </xf>
    <xf numFmtId="188" fontId="64" fillId="0" borderId="39" xfId="60" applyNumberFormat="1" applyFont="1" applyBorder="1" applyAlignment="1">
      <alignment vertical="center"/>
      <protection/>
    </xf>
    <xf numFmtId="0" fontId="3" fillId="0" borderId="11" xfId="33" applyFont="1" applyBorder="1">
      <alignment/>
      <protection/>
    </xf>
    <xf numFmtId="0" fontId="3" fillId="0" borderId="42" xfId="33" applyFont="1" applyBorder="1">
      <alignment/>
      <protection/>
    </xf>
    <xf numFmtId="0" fontId="3" fillId="0" borderId="42" xfId="33" applyFont="1" applyBorder="1" applyAlignment="1">
      <alignment horizontal="left" wrapText="1"/>
      <protection/>
    </xf>
    <xf numFmtId="3" fontId="38" fillId="35" borderId="24" xfId="68" applyNumberFormat="1" applyFont="1" applyFill="1" applyBorder="1" applyAlignment="1">
      <alignment horizontal="right" vertical="center"/>
      <protection/>
    </xf>
    <xf numFmtId="3" fontId="41" fillId="35" borderId="50" xfId="68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49" fontId="3" fillId="0" borderId="10" xfId="54" applyNumberFormat="1" applyFont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7" fillId="0" borderId="62" xfId="60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top" wrapText="1"/>
      <protection/>
    </xf>
    <xf numFmtId="3" fontId="56" fillId="0" borderId="63" xfId="60" applyNumberFormat="1" applyFont="1" applyFill="1" applyBorder="1" applyAlignment="1">
      <alignment horizontal="center" vertical="center" wrapText="1"/>
      <protection/>
    </xf>
    <xf numFmtId="188" fontId="64" fillId="0" borderId="56" xfId="60" applyNumberFormat="1" applyFont="1" applyFill="1" applyBorder="1" applyAlignment="1">
      <alignment vertical="center"/>
      <protection/>
    </xf>
    <xf numFmtId="187" fontId="7" fillId="35" borderId="24" xfId="68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5" xfId="68" applyFont="1" applyBorder="1" applyAlignment="1">
      <alignment vertical="top" wrapText="1"/>
      <protection/>
    </xf>
    <xf numFmtId="0" fontId="45" fillId="35" borderId="10" xfId="60" applyFont="1" applyFill="1" applyBorder="1" applyAlignment="1">
      <alignment horizontal="center" vertical="center" wrapText="1"/>
      <protection/>
    </xf>
    <xf numFmtId="3" fontId="38" fillId="35" borderId="10" xfId="60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55" applyFont="1" applyAlignment="1">
      <alignment wrapText="1"/>
      <protection/>
    </xf>
    <xf numFmtId="188" fontId="57" fillId="0" borderId="47" xfId="33" applyNumberFormat="1" applyFont="1" applyBorder="1" applyAlignment="1">
      <alignment horizontal="center" wrapText="1"/>
      <protection/>
    </xf>
    <xf numFmtId="0" fontId="74" fillId="0" borderId="24" xfId="60" applyFont="1" applyBorder="1" applyAlignment="1">
      <alignment horizontal="right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2" borderId="10" xfId="56" applyFont="1" applyFill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3" fillId="0" borderId="26" xfId="56" applyFont="1" applyBorder="1" applyAlignment="1">
      <alignment horizontal="center" vertical="center" wrapText="1"/>
      <protection/>
    </xf>
    <xf numFmtId="0" fontId="32" fillId="0" borderId="30" xfId="56" applyFont="1" applyBorder="1" applyAlignment="1">
      <alignment vertical="center"/>
      <protection/>
    </xf>
    <xf numFmtId="0" fontId="41" fillId="0" borderId="0" xfId="59" applyFont="1" applyFill="1" applyAlignment="1" applyProtection="1">
      <alignment horizontal="left" vertical="top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29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3" xfId="59" applyNumberFormat="1" applyFont="1" applyBorder="1" applyAlignment="1" applyProtection="1">
      <alignment horizontal="center" vertical="center" wrapText="1"/>
      <protection locked="0"/>
    </xf>
    <xf numFmtId="49" fontId="37" fillId="0" borderId="27" xfId="59" applyNumberFormat="1" applyFont="1" applyBorder="1" applyAlignment="1" applyProtection="1">
      <alignment horizontal="center" vertical="center" wrapText="1"/>
      <protection locked="0"/>
    </xf>
    <xf numFmtId="49" fontId="37" fillId="0" borderId="24" xfId="59" applyNumberFormat="1" applyFont="1" applyBorder="1" applyAlignment="1" applyProtection="1">
      <alignment horizontal="center" vertical="center" wrapText="1"/>
      <protection locked="0"/>
    </xf>
    <xf numFmtId="0" fontId="57" fillId="0" borderId="0" xfId="60" applyFont="1" applyAlignment="1">
      <alignment horizontal="center" wrapText="1"/>
      <protection/>
    </xf>
    <xf numFmtId="0" fontId="7" fillId="0" borderId="27" xfId="60" applyFont="1" applyFill="1" applyBorder="1" applyAlignment="1">
      <alignment horizontal="center" vertical="center" wrapText="1"/>
      <protection/>
    </xf>
    <xf numFmtId="0" fontId="7" fillId="0" borderId="64" xfId="60" applyFont="1" applyFill="1" applyBorder="1" applyAlignment="1">
      <alignment horizontal="center" vertic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59" xfId="60" applyFont="1" applyFill="1" applyBorder="1" applyAlignment="1">
      <alignment horizontal="center" vertical="center" wrapText="1"/>
      <protection/>
    </xf>
    <xf numFmtId="0" fontId="7" fillId="0" borderId="65" xfId="60" applyFont="1" applyFill="1" applyBorder="1" applyAlignment="1">
      <alignment horizontal="center" vertical="center" wrapText="1"/>
      <protection/>
    </xf>
    <xf numFmtId="0" fontId="7" fillId="0" borderId="52" xfId="60" applyFont="1" applyFill="1" applyBorder="1" applyAlignment="1">
      <alignment horizontal="center" wrapText="1"/>
      <protection/>
    </xf>
    <xf numFmtId="0" fontId="7" fillId="0" borderId="66" xfId="60" applyFont="1" applyFill="1" applyBorder="1" applyAlignment="1">
      <alignment horizontal="center" wrapText="1"/>
      <protection/>
    </xf>
    <xf numFmtId="0" fontId="7" fillId="0" borderId="67" xfId="60" applyFont="1" applyFill="1" applyBorder="1" applyAlignment="1">
      <alignment horizontal="center" wrapText="1"/>
      <protection/>
    </xf>
    <xf numFmtId="0" fontId="41" fillId="0" borderId="68" xfId="60" applyFont="1" applyFill="1" applyBorder="1" applyAlignment="1">
      <alignment horizontal="center" vertical="center" wrapText="1"/>
      <protection/>
    </xf>
    <xf numFmtId="0" fontId="41" fillId="0" borderId="43" xfId="60" applyFont="1" applyFill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20" fillId="0" borderId="28" xfId="60" applyFont="1" applyBorder="1" applyAlignment="1">
      <alignment horizontal="center" vertical="center"/>
      <protection/>
    </xf>
    <xf numFmtId="0" fontId="7" fillId="0" borderId="33" xfId="60" applyFont="1" applyFill="1" applyBorder="1" applyAlignment="1">
      <alignment horizontal="center" vertical="center" wrapText="1"/>
      <protection/>
    </xf>
    <xf numFmtId="0" fontId="7" fillId="0" borderId="45" xfId="60" applyFont="1" applyFill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0" fontId="7" fillId="0" borderId="28" xfId="60" applyFont="1" applyFill="1" applyBorder="1" applyAlignment="1">
      <alignment horizontal="center" vertical="center" wrapText="1"/>
      <protection/>
    </xf>
    <xf numFmtId="1" fontId="1" fillId="0" borderId="18" xfId="60" applyNumberFormat="1" applyFont="1" applyBorder="1" applyAlignment="1">
      <alignment horizontal="center"/>
      <protection/>
    </xf>
    <xf numFmtId="1" fontId="1" fillId="0" borderId="63" xfId="60" applyNumberFormat="1" applyFont="1" applyBorder="1" applyAlignment="1">
      <alignment horizontal="center"/>
      <protection/>
    </xf>
    <xf numFmtId="1" fontId="1" fillId="0" borderId="21" xfId="60" applyNumberFormat="1" applyFont="1" applyBorder="1" applyAlignment="1">
      <alignment horizontal="center"/>
      <protection/>
    </xf>
    <xf numFmtId="0" fontId="7" fillId="0" borderId="69" xfId="60" applyFont="1" applyFill="1" applyBorder="1" applyAlignment="1">
      <alignment horizontal="center" vertical="center" wrapText="1"/>
      <protection/>
    </xf>
    <xf numFmtId="0" fontId="7" fillId="0" borderId="46" xfId="60" applyFont="1" applyFill="1" applyBorder="1" applyAlignment="1">
      <alignment horizontal="center" vertical="center" wrapText="1"/>
      <protection/>
    </xf>
    <xf numFmtId="0" fontId="20" fillId="0" borderId="18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70" xfId="60" applyFont="1" applyBorder="1" applyAlignment="1">
      <alignment horizontal="center" vertic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59" xfId="60" applyFont="1" applyBorder="1" applyAlignment="1">
      <alignment horizontal="center" vertical="center" wrapText="1"/>
      <protection/>
    </xf>
    <xf numFmtId="0" fontId="20" fillId="0" borderId="45" xfId="60" applyFont="1" applyBorder="1" applyAlignment="1">
      <alignment horizontal="center" vertical="center" wrapText="1"/>
      <protection/>
    </xf>
    <xf numFmtId="0" fontId="20" fillId="0" borderId="62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48" xfId="60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20" fillId="0" borderId="46" xfId="60" applyFont="1" applyFill="1" applyBorder="1" applyAlignment="1">
      <alignment horizontal="center" vertical="center" wrapText="1"/>
      <protection/>
    </xf>
    <xf numFmtId="0" fontId="7" fillId="0" borderId="45" xfId="60" applyFont="1" applyFill="1" applyBorder="1" applyAlignment="1">
      <alignment horizontal="center" vertical="center"/>
      <protection/>
    </xf>
    <xf numFmtId="0" fontId="7" fillId="0" borderId="62" xfId="60" applyFont="1" applyFill="1" applyBorder="1" applyAlignment="1">
      <alignment horizontal="center" vertical="center"/>
      <protection/>
    </xf>
    <xf numFmtId="0" fontId="7" fillId="0" borderId="24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38" xfId="60" applyFont="1" applyFill="1" applyBorder="1" applyAlignment="1">
      <alignment horizontal="center" vertical="center" wrapText="1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61" fillId="0" borderId="52" xfId="33" applyFont="1" applyBorder="1" applyAlignment="1">
      <alignment horizontal="center"/>
      <protection/>
    </xf>
    <xf numFmtId="0" fontId="61" fillId="0" borderId="66" xfId="33" applyFont="1" applyBorder="1" applyAlignment="1">
      <alignment horizontal="center"/>
      <protection/>
    </xf>
    <xf numFmtId="0" fontId="61" fillId="0" borderId="71" xfId="33" applyFont="1" applyBorder="1" applyAlignment="1">
      <alignment horizontal="center"/>
      <protection/>
    </xf>
    <xf numFmtId="0" fontId="61" fillId="0" borderId="60" xfId="33" applyFont="1" applyBorder="1" applyAlignment="1">
      <alignment horizontal="center"/>
      <protection/>
    </xf>
    <xf numFmtId="0" fontId="61" fillId="0" borderId="10" xfId="33" applyFont="1" applyBorder="1" applyAlignment="1">
      <alignment horizontal="center"/>
      <protection/>
    </xf>
    <xf numFmtId="0" fontId="61" fillId="0" borderId="61" xfId="33" applyFont="1" applyBorder="1" applyAlignment="1">
      <alignment horizontal="center"/>
      <protection/>
    </xf>
    <xf numFmtId="1" fontId="1" fillId="0" borderId="60" xfId="60" applyNumberFormat="1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61" xfId="60" applyNumberFormat="1" applyFont="1" applyBorder="1" applyAlignment="1">
      <alignment horizontal="center"/>
      <protection/>
    </xf>
    <xf numFmtId="0" fontId="61" fillId="0" borderId="45" xfId="33" applyFont="1" applyBorder="1" applyAlignment="1">
      <alignment horizontal="center"/>
      <protection/>
    </xf>
    <xf numFmtId="0" fontId="61" fillId="0" borderId="62" xfId="33" applyFont="1" applyBorder="1" applyAlignment="1">
      <alignment horizontal="center"/>
      <protection/>
    </xf>
    <xf numFmtId="0" fontId="61" fillId="0" borderId="44" xfId="33" applyFont="1" applyBorder="1" applyAlignment="1">
      <alignment horizontal="center"/>
      <protection/>
    </xf>
    <xf numFmtId="0" fontId="7" fillId="0" borderId="0" xfId="55" applyFont="1" applyAlignment="1">
      <alignment horizontal="lef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37" fillId="0" borderId="13" xfId="60" applyNumberFormat="1" applyFont="1" applyBorder="1" applyAlignment="1" applyProtection="1">
      <alignment horizontal="center" vertical="center" wrapText="1"/>
      <protection locked="0"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0" fontId="37" fillId="0" borderId="13" xfId="60" applyFont="1" applyBorder="1" applyAlignment="1" applyProtection="1">
      <alignment horizontal="center" vertical="center" wrapText="1"/>
      <protection locked="0"/>
    </xf>
    <xf numFmtId="0" fontId="37" fillId="0" borderId="28" xfId="60" applyFont="1" applyBorder="1" applyAlignment="1" applyProtection="1">
      <alignment horizontal="center" vertical="center" wrapText="1"/>
      <protection locked="0"/>
    </xf>
    <xf numFmtId="49" fontId="9" fillId="0" borderId="23" xfId="54" applyNumberFormat="1" applyFont="1" applyBorder="1" applyAlignment="1">
      <alignment horizontal="center" vertical="center"/>
      <protection/>
    </xf>
    <xf numFmtId="49" fontId="9" fillId="0" borderId="27" xfId="54" applyNumberFormat="1" applyFont="1" applyBorder="1" applyAlignment="1">
      <alignment horizontal="center" vertical="center"/>
      <protection/>
    </xf>
    <xf numFmtId="49" fontId="9" fillId="0" borderId="24" xfId="54" applyNumberFormat="1" applyFont="1" applyBorder="1" applyAlignment="1">
      <alignment horizontal="center" vertical="center"/>
      <protection/>
    </xf>
    <xf numFmtId="0" fontId="20" fillId="0" borderId="21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49" fontId="37" fillId="0" borderId="19" xfId="68" applyNumberFormat="1" applyFont="1" applyBorder="1" applyAlignment="1" applyProtection="1">
      <alignment horizontal="center" vertical="center" wrapText="1"/>
      <protection locked="0"/>
    </xf>
    <xf numFmtId="49" fontId="37" fillId="0" borderId="68" xfId="68" applyNumberFormat="1" applyFont="1" applyBorder="1" applyAlignment="1" applyProtection="1">
      <alignment horizontal="center" vertical="center" wrapText="1"/>
      <protection locked="0"/>
    </xf>
    <xf numFmtId="49" fontId="37" fillId="0" borderId="51" xfId="68" applyNumberFormat="1" applyFont="1" applyBorder="1" applyAlignment="1" applyProtection="1">
      <alignment horizontal="center" vertical="center" wrapText="1"/>
      <protection locked="0"/>
    </xf>
    <xf numFmtId="49" fontId="37" fillId="0" borderId="64" xfId="68" applyNumberFormat="1" applyFont="1" applyBorder="1" applyAlignment="1" applyProtection="1">
      <alignment horizontal="center" vertical="center" wrapText="1"/>
      <protection locked="0"/>
    </xf>
    <xf numFmtId="0" fontId="6" fillId="35" borderId="29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41;&#1070;&#1044;&#1046;&#1045;&#1058;_2018\&#1041;&#1070;&#1044;&#1046;&#1045;&#1058;%20&#1053;&#1054;&#1042;&#1043;&#1054;&#1056;&#1054;&#1044;%202018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0"/>
  <sheetViews>
    <sheetView tabSelected="1"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8.281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0" t="s">
        <v>554</v>
      </c>
      <c r="F2" s="580"/>
      <c r="G2" s="580"/>
    </row>
    <row r="3" spans="5:7" ht="18.75" customHeight="1">
      <c r="E3" s="580"/>
      <c r="F3" s="580"/>
      <c r="G3" s="580"/>
    </row>
    <row r="4" spans="5:7" ht="79.5" customHeight="1">
      <c r="E4" s="580"/>
      <c r="F4" s="580"/>
      <c r="G4" s="580"/>
    </row>
    <row r="5" spans="1:6" ht="68.25" customHeight="1">
      <c r="A5" s="590" t="s">
        <v>443</v>
      </c>
      <c r="B5" s="590"/>
      <c r="C5" s="590"/>
      <c r="D5" s="590"/>
      <c r="E5" s="590"/>
      <c r="F5" s="590"/>
    </row>
    <row r="6" spans="2:6" ht="18">
      <c r="B6" s="36"/>
      <c r="C6" s="36"/>
      <c r="F6" s="32"/>
    </row>
    <row r="7" spans="1:6" s="5" customFormat="1" ht="20.25" customHeight="1">
      <c r="A7" s="581" t="s">
        <v>113</v>
      </c>
      <c r="B7" s="583" t="s">
        <v>183</v>
      </c>
      <c r="C7" s="583" t="s">
        <v>184</v>
      </c>
      <c r="D7" s="585" t="s">
        <v>77</v>
      </c>
      <c r="E7" s="587" t="s">
        <v>78</v>
      </c>
      <c r="F7" s="588"/>
    </row>
    <row r="8" spans="1:6" s="5" customFormat="1" ht="51.75" customHeight="1">
      <c r="A8" s="582"/>
      <c r="B8" s="584"/>
      <c r="C8" s="589"/>
      <c r="D8" s="586"/>
      <c r="E8" s="33" t="s">
        <v>79</v>
      </c>
      <c r="F8" s="34" t="s">
        <v>94</v>
      </c>
    </row>
    <row r="9" spans="1:6" s="19" customFormat="1" ht="22.5" customHeight="1">
      <c r="A9" s="18">
        <v>1</v>
      </c>
      <c r="B9" s="37">
        <v>2</v>
      </c>
      <c r="C9" s="37" t="s">
        <v>185</v>
      </c>
      <c r="D9" s="18" t="s">
        <v>186</v>
      </c>
      <c r="E9" s="18" t="s">
        <v>187</v>
      </c>
      <c r="F9" s="18" t="s">
        <v>188</v>
      </c>
    </row>
    <row r="10" spans="1:6" s="24" customFormat="1" ht="18" customHeight="1">
      <c r="A10" s="20">
        <v>10000000</v>
      </c>
      <c r="B10" s="38" t="s">
        <v>80</v>
      </c>
      <c r="C10" s="230">
        <f>D10+E10</f>
        <v>44118800</v>
      </c>
      <c r="D10" s="231">
        <f>D11+D20+D23+D29+D47</f>
        <v>44087600</v>
      </c>
      <c r="E10" s="231">
        <f>E11+E20+E23+E29+E47</f>
        <v>31200</v>
      </c>
      <c r="F10" s="214"/>
    </row>
    <row r="11" spans="1:6" s="5" customFormat="1" ht="31.5">
      <c r="A11" s="11">
        <v>11000000</v>
      </c>
      <c r="B11" s="16" t="s">
        <v>81</v>
      </c>
      <c r="C11" s="226">
        <f aca="true" t="shared" si="0" ref="C11:C100">D11+E11</f>
        <v>31330400</v>
      </c>
      <c r="D11" s="227">
        <f>SUM(D12,D18)</f>
        <v>31330400</v>
      </c>
      <c r="E11" s="216"/>
      <c r="F11" s="216"/>
    </row>
    <row r="12" spans="1:6" ht="15.75">
      <c r="A12" s="11">
        <v>11010000</v>
      </c>
      <c r="B12" s="16" t="s">
        <v>134</v>
      </c>
      <c r="C12" s="226">
        <f t="shared" si="0"/>
        <v>31320400</v>
      </c>
      <c r="D12" s="227">
        <f>SUM(D13,D14,D15,D16,D17)</f>
        <v>31320400</v>
      </c>
      <c r="E12" s="216"/>
      <c r="F12" s="216"/>
    </row>
    <row r="13" spans="1:6" ht="47.25">
      <c r="A13" s="10">
        <v>11010100</v>
      </c>
      <c r="B13" s="41" t="s">
        <v>200</v>
      </c>
      <c r="C13" s="226">
        <f t="shared" si="0"/>
        <v>29200000</v>
      </c>
      <c r="D13" s="224">
        <v>29200000</v>
      </c>
      <c r="E13" s="225"/>
      <c r="F13" s="218"/>
    </row>
    <row r="14" spans="1:6" ht="61.5" customHeight="1">
      <c r="A14" s="7">
        <v>11010200</v>
      </c>
      <c r="B14" s="55" t="s">
        <v>202</v>
      </c>
      <c r="C14" s="226">
        <f t="shared" si="0"/>
        <v>2015800</v>
      </c>
      <c r="D14" s="224">
        <v>2015800</v>
      </c>
      <c r="E14" s="218"/>
      <c r="F14" s="218"/>
    </row>
    <row r="15" spans="1:6" ht="47.25">
      <c r="A15" s="10">
        <v>11010400</v>
      </c>
      <c r="B15" s="56" t="s">
        <v>190</v>
      </c>
      <c r="C15" s="226">
        <f t="shared" si="0"/>
        <v>22100</v>
      </c>
      <c r="D15" s="222">
        <v>22100</v>
      </c>
      <c r="E15" s="223"/>
      <c r="F15" s="218"/>
    </row>
    <row r="16" spans="1:6" ht="31.5">
      <c r="A16" s="7">
        <v>11010500</v>
      </c>
      <c r="B16" s="57" t="s">
        <v>203</v>
      </c>
      <c r="C16" s="226">
        <f t="shared" si="0"/>
        <v>70000</v>
      </c>
      <c r="D16" s="224">
        <v>70000</v>
      </c>
      <c r="E16" s="225"/>
      <c r="F16" s="218"/>
    </row>
    <row r="17" spans="1:7" ht="63">
      <c r="A17" s="10">
        <v>11010900</v>
      </c>
      <c r="B17" s="56" t="s">
        <v>204</v>
      </c>
      <c r="C17" s="226">
        <f t="shared" si="0"/>
        <v>12500</v>
      </c>
      <c r="D17" s="222">
        <v>12500</v>
      </c>
      <c r="E17" s="222"/>
      <c r="F17" s="222"/>
      <c r="G17" s="51"/>
    </row>
    <row r="18" spans="1:6" ht="18" customHeight="1">
      <c r="A18" s="22">
        <v>11020000</v>
      </c>
      <c r="B18" s="23" t="s">
        <v>82</v>
      </c>
      <c r="C18" s="226">
        <f t="shared" si="0"/>
        <v>10000</v>
      </c>
      <c r="D18" s="227">
        <f>D19</f>
        <v>10000</v>
      </c>
      <c r="E18" s="216"/>
      <c r="F18" s="216"/>
    </row>
    <row r="19" spans="1:6" s="6" customFormat="1" ht="31.5">
      <c r="A19" s="7">
        <v>11020200</v>
      </c>
      <c r="B19" s="4" t="s">
        <v>136</v>
      </c>
      <c r="C19" s="226">
        <f t="shared" si="0"/>
        <v>10000</v>
      </c>
      <c r="D19" s="224">
        <v>10000</v>
      </c>
      <c r="E19" s="217"/>
      <c r="F19" s="217"/>
    </row>
    <row r="20" spans="1:6" s="5" customFormat="1" ht="31.5">
      <c r="A20" s="11">
        <v>13000000</v>
      </c>
      <c r="B20" s="16" t="s">
        <v>199</v>
      </c>
      <c r="C20" s="226">
        <f t="shared" si="0"/>
        <v>7600</v>
      </c>
      <c r="D20" s="227">
        <f>SUM(D21)</f>
        <v>7600</v>
      </c>
      <c r="E20" s="216"/>
      <c r="F20" s="216"/>
    </row>
    <row r="21" spans="1:6" s="5" customFormat="1" ht="21" customHeight="1">
      <c r="A21" s="11">
        <v>13010000</v>
      </c>
      <c r="B21" s="16" t="s">
        <v>152</v>
      </c>
      <c r="C21" s="226">
        <f t="shared" si="0"/>
        <v>7600</v>
      </c>
      <c r="D21" s="229">
        <v>7600</v>
      </c>
      <c r="E21" s="216"/>
      <c r="F21" s="216"/>
    </row>
    <row r="22" spans="1:6" s="6" customFormat="1" ht="63">
      <c r="A22" s="7">
        <v>13010200</v>
      </c>
      <c r="B22" s="4" t="s">
        <v>478</v>
      </c>
      <c r="C22" s="228">
        <v>76000</v>
      </c>
      <c r="D22" s="222">
        <v>7600</v>
      </c>
      <c r="E22" s="217"/>
      <c r="F22" s="217"/>
    </row>
    <row r="23" spans="1:6" s="45" customFormat="1" ht="15.75">
      <c r="A23" s="424">
        <v>14000000</v>
      </c>
      <c r="B23" s="424" t="s">
        <v>178</v>
      </c>
      <c r="C23" s="226">
        <f t="shared" si="0"/>
        <v>2760000</v>
      </c>
      <c r="D23" s="227">
        <f>SUM(D24,D26,D28)</f>
        <v>2760000</v>
      </c>
      <c r="E23" s="229"/>
      <c r="F23" s="219"/>
    </row>
    <row r="24" spans="1:6" s="45" customFormat="1" ht="31.5">
      <c r="A24" s="60">
        <v>14020000</v>
      </c>
      <c r="B24" s="55" t="s">
        <v>179</v>
      </c>
      <c r="C24" s="226">
        <f t="shared" si="0"/>
        <v>230000</v>
      </c>
      <c r="D24" s="227">
        <v>230000</v>
      </c>
      <c r="E24" s="229"/>
      <c r="F24" s="219"/>
    </row>
    <row r="25" spans="1:6" s="45" customFormat="1" ht="15.75">
      <c r="A25" s="60">
        <v>14021900</v>
      </c>
      <c r="B25" s="60" t="s">
        <v>180</v>
      </c>
      <c r="C25" s="226">
        <f t="shared" si="0"/>
        <v>230000</v>
      </c>
      <c r="D25" s="227">
        <v>230000</v>
      </c>
      <c r="E25" s="229"/>
      <c r="F25" s="219"/>
    </row>
    <row r="26" spans="1:6" s="45" customFormat="1" ht="31.5">
      <c r="A26" s="60">
        <v>14030000</v>
      </c>
      <c r="B26" s="55" t="s">
        <v>181</v>
      </c>
      <c r="C26" s="226">
        <f t="shared" si="0"/>
        <v>960000</v>
      </c>
      <c r="D26" s="227">
        <v>960000</v>
      </c>
      <c r="E26" s="229"/>
      <c r="F26" s="219"/>
    </row>
    <row r="27" spans="1:6" s="45" customFormat="1" ht="15.75">
      <c r="A27" s="60">
        <v>14031900</v>
      </c>
      <c r="B27" s="60" t="s">
        <v>180</v>
      </c>
      <c r="C27" s="226">
        <f t="shared" si="0"/>
        <v>960000</v>
      </c>
      <c r="D27" s="227">
        <v>960000</v>
      </c>
      <c r="E27" s="229"/>
      <c r="F27" s="219"/>
    </row>
    <row r="28" spans="1:6" s="45" customFormat="1" ht="31.5">
      <c r="A28" s="22">
        <v>14040000</v>
      </c>
      <c r="B28" s="23" t="s">
        <v>175</v>
      </c>
      <c r="C28" s="226">
        <f t="shared" si="0"/>
        <v>1570000</v>
      </c>
      <c r="D28" s="227">
        <v>1570000</v>
      </c>
      <c r="E28" s="229"/>
      <c r="F28" s="219"/>
    </row>
    <row r="29" spans="1:6" ht="18" customHeight="1">
      <c r="A29" s="11">
        <v>18000000</v>
      </c>
      <c r="B29" s="16" t="s">
        <v>171</v>
      </c>
      <c r="C29" s="226">
        <f t="shared" si="0"/>
        <v>9989600</v>
      </c>
      <c r="D29" s="227">
        <f>D30+D40+D43</f>
        <v>9989600</v>
      </c>
      <c r="E29" s="216"/>
      <c r="F29" s="216"/>
    </row>
    <row r="30" spans="1:6" ht="18" customHeight="1">
      <c r="A30" s="9">
        <v>18010000</v>
      </c>
      <c r="B30" s="21" t="s">
        <v>172</v>
      </c>
      <c r="C30" s="233">
        <f t="shared" si="0"/>
        <v>5562900</v>
      </c>
      <c r="D30" s="223">
        <f>D31+D32+D33+D34+D35+D36+D37+D38+D39</f>
        <v>5562900</v>
      </c>
      <c r="E30" s="217"/>
      <c r="F30" s="217"/>
    </row>
    <row r="31" spans="1:6" ht="45.75" customHeight="1">
      <c r="A31" s="10">
        <v>18010100</v>
      </c>
      <c r="B31" s="41" t="s">
        <v>189</v>
      </c>
      <c r="C31" s="228">
        <f t="shared" si="0"/>
        <v>1500</v>
      </c>
      <c r="D31" s="222">
        <v>1500</v>
      </c>
      <c r="E31" s="217"/>
      <c r="F31" s="217"/>
    </row>
    <row r="32" spans="1:6" ht="47.25">
      <c r="A32" s="10">
        <v>18010200</v>
      </c>
      <c r="B32" s="41" t="s">
        <v>173</v>
      </c>
      <c r="C32" s="228">
        <f t="shared" si="0"/>
        <v>1700</v>
      </c>
      <c r="D32" s="222">
        <v>1700</v>
      </c>
      <c r="E32" s="222"/>
      <c r="F32" s="217"/>
    </row>
    <row r="33" spans="1:6" ht="47.25">
      <c r="A33" s="10">
        <v>18010300</v>
      </c>
      <c r="B33" s="41" t="s">
        <v>205</v>
      </c>
      <c r="C33" s="228">
        <f t="shared" si="0"/>
        <v>5100</v>
      </c>
      <c r="D33" s="222">
        <v>5100</v>
      </c>
      <c r="E33" s="222"/>
      <c r="F33" s="217"/>
    </row>
    <row r="34" spans="1:6" ht="47.25">
      <c r="A34" s="10">
        <v>18010400</v>
      </c>
      <c r="B34" s="41" t="s">
        <v>177</v>
      </c>
      <c r="C34" s="228">
        <v>280600</v>
      </c>
      <c r="D34" s="222">
        <v>280600</v>
      </c>
      <c r="E34" s="222" t="s">
        <v>207</v>
      </c>
      <c r="F34" s="217"/>
    </row>
    <row r="35" spans="1:6" s="44" customFormat="1" ht="15.75">
      <c r="A35" s="10">
        <v>18010500</v>
      </c>
      <c r="B35" s="41" t="s">
        <v>114</v>
      </c>
      <c r="C35" s="221">
        <f t="shared" si="0"/>
        <v>2500000</v>
      </c>
      <c r="D35" s="222">
        <v>2500000</v>
      </c>
      <c r="E35" s="222"/>
      <c r="F35" s="222"/>
    </row>
    <row r="36" spans="1:6" s="44" customFormat="1" ht="15.75">
      <c r="A36" s="10">
        <v>18010600</v>
      </c>
      <c r="B36" s="41" t="s">
        <v>115</v>
      </c>
      <c r="C36" s="221">
        <f t="shared" si="0"/>
        <v>1816000</v>
      </c>
      <c r="D36" s="222">
        <v>1816000</v>
      </c>
      <c r="E36" s="222"/>
      <c r="F36" s="222"/>
    </row>
    <row r="37" spans="1:6" s="44" customFormat="1" ht="15.75">
      <c r="A37" s="10">
        <v>18010700</v>
      </c>
      <c r="B37" s="41" t="s">
        <v>130</v>
      </c>
      <c r="C37" s="221">
        <f t="shared" si="0"/>
        <v>318000</v>
      </c>
      <c r="D37" s="222">
        <v>318000</v>
      </c>
      <c r="E37" s="222"/>
      <c r="F37" s="217"/>
    </row>
    <row r="38" spans="1:6" s="44" customFormat="1" ht="15.75">
      <c r="A38" s="10">
        <v>18010900</v>
      </c>
      <c r="B38" s="41" t="s">
        <v>131</v>
      </c>
      <c r="C38" s="221">
        <f t="shared" si="0"/>
        <v>640000</v>
      </c>
      <c r="D38" s="222">
        <v>640000</v>
      </c>
      <c r="E38" s="222"/>
      <c r="F38" s="217"/>
    </row>
    <row r="39" spans="1:6" s="44" customFormat="1" ht="15.75">
      <c r="A39" s="10">
        <v>18011000</v>
      </c>
      <c r="B39" s="41" t="s">
        <v>174</v>
      </c>
      <c r="C39" s="221">
        <f t="shared" si="0"/>
        <v>0</v>
      </c>
      <c r="D39" s="222">
        <v>0</v>
      </c>
      <c r="E39" s="217"/>
      <c r="F39" s="217"/>
    </row>
    <row r="40" spans="1:6" s="53" customFormat="1" ht="18" customHeight="1">
      <c r="A40" s="8">
        <v>18030000</v>
      </c>
      <c r="B40" s="3" t="s">
        <v>135</v>
      </c>
      <c r="C40" s="233">
        <f t="shared" si="0"/>
        <v>6700</v>
      </c>
      <c r="D40" s="223">
        <f>SUM(D41:D42)</f>
        <v>6700</v>
      </c>
      <c r="E40" s="218"/>
      <c r="F40" s="218"/>
    </row>
    <row r="41" spans="1:6" ht="18" customHeight="1">
      <c r="A41" s="7">
        <v>18030100</v>
      </c>
      <c r="B41" s="4" t="s">
        <v>138</v>
      </c>
      <c r="C41" s="232">
        <f t="shared" si="0"/>
        <v>5500</v>
      </c>
      <c r="D41" s="224">
        <v>5500</v>
      </c>
      <c r="E41" s="217"/>
      <c r="F41" s="217"/>
    </row>
    <row r="42" spans="1:6" ht="18" customHeight="1">
      <c r="A42" s="7">
        <v>18030200</v>
      </c>
      <c r="B42" s="4" t="s">
        <v>139</v>
      </c>
      <c r="C42" s="232">
        <f t="shared" si="0"/>
        <v>1200</v>
      </c>
      <c r="D42" s="224">
        <v>1200</v>
      </c>
      <c r="E42" s="217"/>
      <c r="F42" s="217"/>
    </row>
    <row r="43" spans="1:6" s="44" customFormat="1" ht="18" customHeight="1">
      <c r="A43" s="9">
        <v>18050000</v>
      </c>
      <c r="B43" s="21" t="s">
        <v>140</v>
      </c>
      <c r="C43" s="228">
        <f t="shared" si="0"/>
        <v>4420000</v>
      </c>
      <c r="D43" s="225">
        <f>SUM(D44,D45)</f>
        <v>4420000</v>
      </c>
      <c r="E43" s="234"/>
      <c r="F43" s="220"/>
    </row>
    <row r="44" spans="1:6" ht="18" customHeight="1">
      <c r="A44" s="7">
        <v>18050300</v>
      </c>
      <c r="B44" s="4" t="s">
        <v>141</v>
      </c>
      <c r="C44" s="221">
        <f t="shared" si="0"/>
        <v>470000</v>
      </c>
      <c r="D44" s="222">
        <v>470000</v>
      </c>
      <c r="E44" s="218"/>
      <c r="F44" s="218"/>
    </row>
    <row r="45" spans="1:6" ht="18" customHeight="1">
      <c r="A45" s="10">
        <v>18050400</v>
      </c>
      <c r="B45" s="41" t="s">
        <v>142</v>
      </c>
      <c r="C45" s="221">
        <f t="shared" si="0"/>
        <v>3950000</v>
      </c>
      <c r="D45" s="222">
        <v>3950000</v>
      </c>
      <c r="E45" s="218"/>
      <c r="F45" s="218"/>
    </row>
    <row r="46" spans="1:11" ht="69.75" customHeight="1">
      <c r="A46" s="8">
        <v>18050500</v>
      </c>
      <c r="B46" s="57" t="s">
        <v>191</v>
      </c>
      <c r="C46" s="221">
        <f t="shared" si="0"/>
        <v>0</v>
      </c>
      <c r="D46" s="222">
        <v>0</v>
      </c>
      <c r="E46" s="223">
        <v>0</v>
      </c>
      <c r="F46" s="218"/>
      <c r="G46" s="48"/>
      <c r="H46" s="48"/>
      <c r="I46" s="48"/>
      <c r="J46" s="48"/>
      <c r="K46" s="48"/>
    </row>
    <row r="47" spans="1:6" s="46" customFormat="1" ht="18" customHeight="1">
      <c r="A47" s="22">
        <v>19000000</v>
      </c>
      <c r="B47" s="23" t="s">
        <v>145</v>
      </c>
      <c r="C47" s="226">
        <f t="shared" si="0"/>
        <v>31200</v>
      </c>
      <c r="D47" s="227">
        <f>D48</f>
        <v>0</v>
      </c>
      <c r="E47" s="227">
        <f>E48</f>
        <v>31200</v>
      </c>
      <c r="F47" s="216"/>
    </row>
    <row r="48" spans="1:6" ht="18" customHeight="1">
      <c r="A48" s="8">
        <v>19010000</v>
      </c>
      <c r="B48" s="3" t="s">
        <v>146</v>
      </c>
      <c r="C48" s="233">
        <f t="shared" si="0"/>
        <v>31200</v>
      </c>
      <c r="D48" s="223">
        <f>SUM(D49:D51)</f>
        <v>0</v>
      </c>
      <c r="E48" s="223">
        <f>SUM(E49,E50,E51)</f>
        <v>31200</v>
      </c>
      <c r="F48" s="218"/>
    </row>
    <row r="49" spans="1:6" ht="47.25">
      <c r="A49" s="7">
        <v>19010100</v>
      </c>
      <c r="B49" s="4" t="s">
        <v>147</v>
      </c>
      <c r="C49" s="232">
        <f t="shared" si="0"/>
        <v>14000</v>
      </c>
      <c r="D49" s="224"/>
      <c r="E49" s="225">
        <v>14000</v>
      </c>
      <c r="F49" s="218"/>
    </row>
    <row r="50" spans="1:6" ht="31.5">
      <c r="A50" s="10">
        <v>19010200</v>
      </c>
      <c r="B50" s="41" t="s">
        <v>165</v>
      </c>
      <c r="C50" s="221">
        <f t="shared" si="0"/>
        <v>2200</v>
      </c>
      <c r="D50" s="222"/>
      <c r="E50" s="223">
        <v>2200</v>
      </c>
      <c r="F50" s="218"/>
    </row>
    <row r="51" spans="1:6" ht="47.25">
      <c r="A51" s="7">
        <v>19010300</v>
      </c>
      <c r="B51" s="4" t="s">
        <v>166</v>
      </c>
      <c r="C51" s="232">
        <f t="shared" si="0"/>
        <v>15000</v>
      </c>
      <c r="D51" s="224"/>
      <c r="E51" s="225">
        <v>15000</v>
      </c>
      <c r="F51" s="218"/>
    </row>
    <row r="52" spans="1:6" s="24" customFormat="1" ht="18" customHeight="1">
      <c r="A52" s="20">
        <v>20000000</v>
      </c>
      <c r="B52" s="38" t="s">
        <v>83</v>
      </c>
      <c r="C52" s="230">
        <f t="shared" si="0"/>
        <v>1513700</v>
      </c>
      <c r="D52" s="231">
        <f>D53+D57+D68+D73</f>
        <v>932600</v>
      </c>
      <c r="E52" s="231">
        <f>E53+E57+E68+E73</f>
        <v>581100</v>
      </c>
      <c r="F52" s="231">
        <f>F53+F57+F68+F73</f>
        <v>50000</v>
      </c>
    </row>
    <row r="53" spans="1:6" s="5" customFormat="1" ht="18" customHeight="1">
      <c r="A53" s="11">
        <v>21000000</v>
      </c>
      <c r="B53" s="16" t="s">
        <v>84</v>
      </c>
      <c r="C53" s="226">
        <f t="shared" si="0"/>
        <v>8400</v>
      </c>
      <c r="D53" s="227">
        <f>SUM(D54:D55)</f>
        <v>8400</v>
      </c>
      <c r="E53" s="227"/>
      <c r="F53" s="216"/>
    </row>
    <row r="54" spans="1:6" s="5" customFormat="1" ht="42" customHeight="1">
      <c r="A54" s="10">
        <v>21010300</v>
      </c>
      <c r="B54" s="56" t="s">
        <v>192</v>
      </c>
      <c r="C54" s="226">
        <f t="shared" si="0"/>
        <v>3100</v>
      </c>
      <c r="D54" s="224">
        <v>3100</v>
      </c>
      <c r="E54" s="224"/>
      <c r="F54" s="217"/>
    </row>
    <row r="55" spans="1:6" ht="18.75" customHeight="1">
      <c r="A55" s="8">
        <v>21080000</v>
      </c>
      <c r="B55" s="3" t="s">
        <v>89</v>
      </c>
      <c r="C55" s="228">
        <f t="shared" si="0"/>
        <v>5300</v>
      </c>
      <c r="D55" s="225">
        <v>5300</v>
      </c>
      <c r="E55" s="225"/>
      <c r="F55" s="218"/>
    </row>
    <row r="56" spans="1:6" s="6" customFormat="1" ht="18" customHeight="1">
      <c r="A56" s="7">
        <v>21081100</v>
      </c>
      <c r="B56" s="4" t="s">
        <v>95</v>
      </c>
      <c r="C56" s="221">
        <f t="shared" si="0"/>
        <v>5300</v>
      </c>
      <c r="D56" s="222">
        <v>5300</v>
      </c>
      <c r="E56" s="222"/>
      <c r="F56" s="217"/>
    </row>
    <row r="57" spans="1:6" s="5" customFormat="1" ht="31.5">
      <c r="A57" s="11">
        <v>22000000</v>
      </c>
      <c r="B57" s="16" t="s">
        <v>85</v>
      </c>
      <c r="C57" s="226">
        <f t="shared" si="0"/>
        <v>918900</v>
      </c>
      <c r="D57" s="227">
        <f>SUM(D60,D64,D66)</f>
        <v>918900</v>
      </c>
      <c r="E57" s="227"/>
      <c r="F57" s="216"/>
    </row>
    <row r="58" spans="1:6" s="5" customFormat="1" ht="15.75" hidden="1">
      <c r="A58" s="9">
        <v>22010000</v>
      </c>
      <c r="B58" s="21" t="s">
        <v>137</v>
      </c>
      <c r="C58" s="215">
        <f t="shared" si="0"/>
        <v>0</v>
      </c>
      <c r="D58" s="216">
        <f>D59</f>
        <v>0</v>
      </c>
      <c r="E58" s="216"/>
      <c r="F58" s="216"/>
    </row>
    <row r="59" spans="1:6" s="5" customFormat="1" ht="31.5" hidden="1">
      <c r="A59" s="7">
        <v>22010300</v>
      </c>
      <c r="B59" s="4" t="s">
        <v>167</v>
      </c>
      <c r="C59" s="215">
        <f t="shared" si="0"/>
        <v>0</v>
      </c>
      <c r="D59" s="216"/>
      <c r="E59" s="216"/>
      <c r="F59" s="216"/>
    </row>
    <row r="60" spans="1:6" s="5" customFormat="1" ht="20.25" customHeight="1">
      <c r="A60" s="11">
        <v>2201000</v>
      </c>
      <c r="B60" s="16" t="s">
        <v>201</v>
      </c>
      <c r="C60" s="226">
        <f>SUM(C61:C63)</f>
        <v>889900</v>
      </c>
      <c r="D60" s="227">
        <f>SUM(D61,D62,D63)</f>
        <v>889900</v>
      </c>
      <c r="E60" s="216"/>
      <c r="F60" s="216"/>
    </row>
    <row r="61" spans="1:6" s="5" customFormat="1" ht="53.25" customHeight="1">
      <c r="A61" s="235">
        <v>22010300</v>
      </c>
      <c r="B61" s="235" t="s">
        <v>150</v>
      </c>
      <c r="C61" s="226">
        <f t="shared" si="0"/>
        <v>28900</v>
      </c>
      <c r="D61" s="227">
        <v>28900</v>
      </c>
      <c r="E61" s="216"/>
      <c r="F61" s="216"/>
    </row>
    <row r="62" spans="1:6" s="5" customFormat="1" ht="19.5" customHeight="1">
      <c r="A62" s="58">
        <v>22012500</v>
      </c>
      <c r="B62" s="59" t="s">
        <v>193</v>
      </c>
      <c r="C62" s="226">
        <f t="shared" si="0"/>
        <v>570000</v>
      </c>
      <c r="D62" s="229">
        <v>570000</v>
      </c>
      <c r="E62" s="219"/>
      <c r="F62" s="219"/>
    </row>
    <row r="63" spans="1:6" s="5" customFormat="1" ht="34.5" customHeight="1">
      <c r="A63" s="236">
        <v>22012600</v>
      </c>
      <c r="B63" s="235" t="s">
        <v>151</v>
      </c>
      <c r="C63" s="226">
        <f t="shared" si="0"/>
        <v>291000</v>
      </c>
      <c r="D63" s="229">
        <v>291000</v>
      </c>
      <c r="E63" s="219"/>
      <c r="F63" s="219"/>
    </row>
    <row r="64" spans="1:6" ht="31.5">
      <c r="A64" s="11">
        <v>22080000</v>
      </c>
      <c r="B64" s="16" t="s">
        <v>112</v>
      </c>
      <c r="C64" s="226">
        <f t="shared" si="0"/>
        <v>20000</v>
      </c>
      <c r="D64" s="227">
        <f>D65</f>
        <v>20000</v>
      </c>
      <c r="E64" s="216"/>
      <c r="F64" s="216"/>
    </row>
    <row r="65" spans="1:6" s="6" customFormat="1" ht="31.5">
      <c r="A65" s="10">
        <v>22080400</v>
      </c>
      <c r="B65" s="41" t="s">
        <v>86</v>
      </c>
      <c r="C65" s="233">
        <f t="shared" si="0"/>
        <v>20000</v>
      </c>
      <c r="D65" s="224">
        <v>20000</v>
      </c>
      <c r="E65" s="217"/>
      <c r="F65" s="217"/>
    </row>
    <row r="66" spans="1:6" ht="18" customHeight="1">
      <c r="A66" s="11">
        <v>22090000</v>
      </c>
      <c r="B66" s="16" t="s">
        <v>87</v>
      </c>
      <c r="C66" s="226">
        <f t="shared" si="0"/>
        <v>9000</v>
      </c>
      <c r="D66" s="227">
        <f>SUM(D67)</f>
        <v>9000</v>
      </c>
      <c r="E66" s="216"/>
      <c r="F66" s="216"/>
    </row>
    <row r="67" spans="1:6" ht="47.25">
      <c r="A67" s="10">
        <v>22090100</v>
      </c>
      <c r="B67" s="41" t="s">
        <v>132</v>
      </c>
      <c r="C67" s="232">
        <f t="shared" si="0"/>
        <v>9000</v>
      </c>
      <c r="D67" s="224">
        <v>9000</v>
      </c>
      <c r="E67" s="218"/>
      <c r="F67" s="218"/>
    </row>
    <row r="68" spans="1:6" s="5" customFormat="1" ht="18" customHeight="1">
      <c r="A68" s="11">
        <v>24000000</v>
      </c>
      <c r="B68" s="16" t="s">
        <v>88</v>
      </c>
      <c r="C68" s="226">
        <f t="shared" si="0"/>
        <v>58300</v>
      </c>
      <c r="D68" s="227">
        <f>D70</f>
        <v>5300</v>
      </c>
      <c r="E68" s="227">
        <f>SUM(E69,E72)</f>
        <v>53000</v>
      </c>
      <c r="F68" s="227">
        <v>50000</v>
      </c>
    </row>
    <row r="69" spans="1:6" s="5" customFormat="1" ht="18" customHeight="1">
      <c r="A69" s="11">
        <v>24060000</v>
      </c>
      <c r="B69" s="16" t="s">
        <v>89</v>
      </c>
      <c r="C69" s="226">
        <f t="shared" si="0"/>
        <v>8300</v>
      </c>
      <c r="D69" s="227">
        <f>SUM(D70,D71)</f>
        <v>5300</v>
      </c>
      <c r="E69" s="227">
        <f>SUM(E70,E71)</f>
        <v>3000</v>
      </c>
      <c r="F69" s="227">
        <v>0</v>
      </c>
    </row>
    <row r="70" spans="1:6" s="6" customFormat="1" ht="19.5" customHeight="1">
      <c r="A70" s="10">
        <v>24060300</v>
      </c>
      <c r="B70" s="41" t="s">
        <v>89</v>
      </c>
      <c r="C70" s="228">
        <f t="shared" si="0"/>
        <v>5300</v>
      </c>
      <c r="D70" s="222">
        <v>5300</v>
      </c>
      <c r="E70" s="217"/>
      <c r="F70" s="217"/>
    </row>
    <row r="71" spans="1:6" s="6" customFormat="1" ht="45.75" customHeight="1">
      <c r="A71" s="60">
        <v>24062100</v>
      </c>
      <c r="B71" s="55" t="s">
        <v>206</v>
      </c>
      <c r="C71" s="228">
        <f t="shared" si="0"/>
        <v>3000</v>
      </c>
      <c r="D71" s="222">
        <v>0</v>
      </c>
      <c r="E71" s="222">
        <v>3000</v>
      </c>
      <c r="F71" s="222">
        <v>0</v>
      </c>
    </row>
    <row r="72" spans="1:6" s="52" customFormat="1" ht="40.5" customHeight="1">
      <c r="A72" s="10">
        <v>24170000</v>
      </c>
      <c r="B72" s="3" t="s">
        <v>198</v>
      </c>
      <c r="C72" s="228">
        <f t="shared" si="0"/>
        <v>50000</v>
      </c>
      <c r="D72" s="225">
        <v>0</v>
      </c>
      <c r="E72" s="225">
        <v>50000</v>
      </c>
      <c r="F72" s="225">
        <v>50000</v>
      </c>
    </row>
    <row r="73" spans="1:6" s="5" customFormat="1" ht="18" customHeight="1">
      <c r="A73" s="11">
        <v>25000000</v>
      </c>
      <c r="B73" s="16" t="s">
        <v>90</v>
      </c>
      <c r="C73" s="226">
        <f t="shared" si="0"/>
        <v>528100</v>
      </c>
      <c r="D73" s="227"/>
      <c r="E73" s="227">
        <v>528100</v>
      </c>
      <c r="F73" s="227"/>
    </row>
    <row r="74" spans="1:6" s="24" customFormat="1" ht="18" customHeight="1">
      <c r="A74" s="20">
        <v>30000000</v>
      </c>
      <c r="B74" s="25" t="s">
        <v>93</v>
      </c>
      <c r="C74" s="230">
        <f t="shared" si="0"/>
        <v>0</v>
      </c>
      <c r="D74" s="231">
        <f>D76</f>
        <v>0</v>
      </c>
      <c r="E74" s="231">
        <f>E76</f>
        <v>0</v>
      </c>
      <c r="F74" s="231">
        <f>F76</f>
        <v>0</v>
      </c>
    </row>
    <row r="75" spans="1:7" s="49" customFormat="1" ht="58.5" customHeight="1">
      <c r="A75" s="10">
        <v>31010200</v>
      </c>
      <c r="B75" s="56" t="s">
        <v>197</v>
      </c>
      <c r="C75" s="226">
        <f t="shared" si="0"/>
        <v>0</v>
      </c>
      <c r="D75" s="224"/>
      <c r="E75" s="224"/>
      <c r="F75" s="224"/>
      <c r="G75" s="50"/>
    </row>
    <row r="76" spans="1:6" s="5" customFormat="1" ht="18" customHeight="1">
      <c r="A76" s="22">
        <v>33000000</v>
      </c>
      <c r="B76" s="23" t="s">
        <v>143</v>
      </c>
      <c r="C76" s="226">
        <f t="shared" si="0"/>
        <v>0</v>
      </c>
      <c r="D76" s="227"/>
      <c r="E76" s="227">
        <f>E77</f>
        <v>0</v>
      </c>
      <c r="F76" s="227">
        <f>F77</f>
        <v>0</v>
      </c>
    </row>
    <row r="77" spans="1:6" s="5" customFormat="1" ht="18" customHeight="1">
      <c r="A77" s="8">
        <v>33010000</v>
      </c>
      <c r="B77" s="3" t="s">
        <v>182</v>
      </c>
      <c r="C77" s="233">
        <f t="shared" si="0"/>
        <v>0</v>
      </c>
      <c r="D77" s="240"/>
      <c r="E77" s="225">
        <f>E729</f>
        <v>0</v>
      </c>
      <c r="F77" s="225">
        <f>E77</f>
        <v>0</v>
      </c>
    </row>
    <row r="78" spans="1:6" s="6" customFormat="1" ht="110.25">
      <c r="A78" s="10">
        <v>33010100</v>
      </c>
      <c r="B78" s="41" t="s">
        <v>144</v>
      </c>
      <c r="C78" s="221">
        <f t="shared" si="0"/>
        <v>0</v>
      </c>
      <c r="D78" s="222"/>
      <c r="E78" s="222">
        <v>0</v>
      </c>
      <c r="F78" s="222">
        <f>E78</f>
        <v>0</v>
      </c>
    </row>
    <row r="79" spans="1:6" ht="47.25" hidden="1">
      <c r="A79" s="10">
        <v>50080200</v>
      </c>
      <c r="B79" s="41" t="s">
        <v>133</v>
      </c>
      <c r="C79" s="213">
        <f t="shared" si="0"/>
        <v>0</v>
      </c>
      <c r="D79" s="218"/>
      <c r="E79" s="217"/>
      <c r="F79" s="218"/>
    </row>
    <row r="80" spans="1:8" s="27" customFormat="1" ht="18" customHeight="1">
      <c r="A80" s="26"/>
      <c r="B80" s="39" t="s">
        <v>96</v>
      </c>
      <c r="C80" s="381">
        <f t="shared" si="0"/>
        <v>45632500</v>
      </c>
      <c r="D80" s="382">
        <f>D10+D52+D74</f>
        <v>45020200</v>
      </c>
      <c r="E80" s="382">
        <f>E10+E52+E74</f>
        <v>612300</v>
      </c>
      <c r="F80" s="382">
        <f>F10+F52+F74</f>
        <v>50000</v>
      </c>
      <c r="G80" s="42"/>
      <c r="H80" s="28"/>
    </row>
    <row r="81" spans="1:6" s="2" customFormat="1" ht="18.75">
      <c r="A81" s="20">
        <v>40000000</v>
      </c>
      <c r="B81" s="469" t="s">
        <v>339</v>
      </c>
      <c r="C81" s="230">
        <f t="shared" si="0"/>
        <v>77631970</v>
      </c>
      <c r="D81" s="231">
        <f>D82</f>
        <v>77631970</v>
      </c>
      <c r="E81" s="231"/>
      <c r="F81" s="231"/>
    </row>
    <row r="82" spans="1:6" s="5" customFormat="1" ht="18" customHeight="1">
      <c r="A82" s="11">
        <v>41000000</v>
      </c>
      <c r="B82" s="469" t="s">
        <v>340</v>
      </c>
      <c r="C82" s="226">
        <f t="shared" si="0"/>
        <v>77631970</v>
      </c>
      <c r="D82" s="227">
        <f>D83+D85+D89+D87</f>
        <v>77631970</v>
      </c>
      <c r="E82" s="227"/>
      <c r="F82" s="227"/>
    </row>
    <row r="83" spans="1:6" ht="18" customHeight="1">
      <c r="A83" s="11">
        <v>41020000</v>
      </c>
      <c r="B83" s="469" t="s">
        <v>341</v>
      </c>
      <c r="C83" s="226">
        <f t="shared" si="0"/>
        <v>131500</v>
      </c>
      <c r="D83" s="227">
        <f>D84</f>
        <v>131500</v>
      </c>
      <c r="E83" s="227"/>
      <c r="F83" s="227"/>
    </row>
    <row r="84" spans="1:6" s="54" customFormat="1" ht="15.75">
      <c r="A84" s="565">
        <v>41020100</v>
      </c>
      <c r="B84" s="4" t="s">
        <v>169</v>
      </c>
      <c r="C84" s="232">
        <f t="shared" si="0"/>
        <v>131500</v>
      </c>
      <c r="D84" s="224">
        <v>131500</v>
      </c>
      <c r="E84" s="224"/>
      <c r="F84" s="224"/>
    </row>
    <row r="85" spans="1:6" ht="18" customHeight="1">
      <c r="A85" s="566">
        <v>41030000</v>
      </c>
      <c r="B85" s="469" t="s">
        <v>342</v>
      </c>
      <c r="C85" s="383">
        <f t="shared" si="0"/>
        <v>10917600</v>
      </c>
      <c r="D85" s="240">
        <f>SUM(D86)</f>
        <v>10917600</v>
      </c>
      <c r="E85" s="240"/>
      <c r="F85" s="240"/>
    </row>
    <row r="86" spans="1:6" ht="18" customHeight="1">
      <c r="A86" s="470">
        <v>41033900</v>
      </c>
      <c r="B86" s="471" t="s">
        <v>170</v>
      </c>
      <c r="C86" s="221">
        <f>SUM(D86,E86)</f>
        <v>10917600</v>
      </c>
      <c r="D86" s="222">
        <v>10917600</v>
      </c>
      <c r="E86" s="240"/>
      <c r="F86" s="240"/>
    </row>
    <row r="87" spans="1:6" ht="18" customHeight="1">
      <c r="A87" s="566">
        <v>41040000</v>
      </c>
      <c r="B87" s="469" t="s">
        <v>24</v>
      </c>
      <c r="C87" s="383">
        <f>SUM(D87,E87)</f>
        <v>1347400</v>
      </c>
      <c r="D87" s="568">
        <f>D88</f>
        <v>1347400</v>
      </c>
      <c r="E87" s="240"/>
      <c r="F87" s="240"/>
    </row>
    <row r="88" spans="1:6" ht="65.25" customHeight="1">
      <c r="A88" s="470">
        <v>41040200</v>
      </c>
      <c r="B88" s="467" t="s">
        <v>25</v>
      </c>
      <c r="C88" s="221">
        <v>1347400</v>
      </c>
      <c r="D88" s="222">
        <v>1347400</v>
      </c>
      <c r="E88" s="240"/>
      <c r="F88" s="240"/>
    </row>
    <row r="89" spans="1:6" ht="18" customHeight="1">
      <c r="A89" s="567">
        <v>41050000</v>
      </c>
      <c r="B89" s="472" t="s">
        <v>343</v>
      </c>
      <c r="C89" s="383">
        <f>SUM(D89,E89)</f>
        <v>65235470</v>
      </c>
      <c r="D89" s="240">
        <f>SUM(D90:D100)</f>
        <v>65235470</v>
      </c>
      <c r="E89" s="240"/>
      <c r="F89" s="240"/>
    </row>
    <row r="90" spans="1:6" s="6" customFormat="1" ht="110.25">
      <c r="A90" s="565">
        <v>41050100</v>
      </c>
      <c r="B90" s="467" t="s">
        <v>348</v>
      </c>
      <c r="C90" s="221">
        <f t="shared" si="0"/>
        <v>44381400</v>
      </c>
      <c r="D90" s="222">
        <v>44381400</v>
      </c>
      <c r="E90" s="222"/>
      <c r="F90" s="222"/>
    </row>
    <row r="91" spans="1:6" s="6" customFormat="1" ht="140.25" customHeight="1" hidden="1">
      <c r="A91" s="7">
        <v>41030700</v>
      </c>
      <c r="B91" s="4" t="s">
        <v>103</v>
      </c>
      <c r="C91" s="221">
        <f t="shared" si="0"/>
        <v>0</v>
      </c>
      <c r="D91" s="222"/>
      <c r="E91" s="222"/>
      <c r="F91" s="222"/>
    </row>
    <row r="92" spans="1:6" s="6" customFormat="1" ht="69.75" customHeight="1">
      <c r="A92" s="468">
        <v>41050200</v>
      </c>
      <c r="B92" s="467" t="s">
        <v>344</v>
      </c>
      <c r="C92" s="221">
        <f t="shared" si="0"/>
        <v>1400600</v>
      </c>
      <c r="D92" s="222">
        <v>1400600</v>
      </c>
      <c r="E92" s="222"/>
      <c r="F92" s="222"/>
    </row>
    <row r="93" spans="1:6" s="6" customFormat="1" ht="78.75">
      <c r="A93" s="468">
        <v>41050300</v>
      </c>
      <c r="B93" s="467" t="s">
        <v>345</v>
      </c>
      <c r="C93" s="221">
        <f>SUM(D93:E93)</f>
        <v>16928000</v>
      </c>
      <c r="D93" s="222">
        <v>16928000</v>
      </c>
      <c r="E93" s="222" t="s">
        <v>207</v>
      </c>
      <c r="F93" s="222"/>
    </row>
    <row r="94" spans="1:6" s="6" customFormat="1" ht="62.25" customHeight="1" hidden="1">
      <c r="A94" s="7">
        <v>41031900</v>
      </c>
      <c r="B94" s="4" t="s">
        <v>108</v>
      </c>
      <c r="C94" s="221">
        <f t="shared" si="0"/>
        <v>0</v>
      </c>
      <c r="D94" s="222"/>
      <c r="E94" s="222"/>
      <c r="F94" s="222"/>
    </row>
    <row r="95" spans="1:6" s="6" customFormat="1" ht="47.25" hidden="1">
      <c r="A95" s="7">
        <v>41034500</v>
      </c>
      <c r="B95" s="4" t="s">
        <v>168</v>
      </c>
      <c r="C95" s="221">
        <f t="shared" si="0"/>
        <v>0</v>
      </c>
      <c r="D95" s="222"/>
      <c r="E95" s="222"/>
      <c r="F95" s="222"/>
    </row>
    <row r="96" spans="1:6" s="6" customFormat="1" ht="78.75">
      <c r="A96" s="468">
        <v>41050700</v>
      </c>
      <c r="B96" s="467" t="s">
        <v>346</v>
      </c>
      <c r="C96" s="221">
        <f>SUM(D96,E96)</f>
        <v>937100</v>
      </c>
      <c r="D96" s="222">
        <v>937100</v>
      </c>
      <c r="E96" s="222"/>
      <c r="F96" s="222"/>
    </row>
    <row r="97" spans="1:6" s="6" customFormat="1" ht="41.25" customHeight="1">
      <c r="A97" s="468">
        <v>41051100</v>
      </c>
      <c r="B97" s="467" t="s">
        <v>176</v>
      </c>
      <c r="C97" s="221">
        <f>SUM(D97,E97)</f>
        <v>777848</v>
      </c>
      <c r="D97" s="222">
        <v>777848</v>
      </c>
      <c r="E97" s="222"/>
      <c r="F97" s="222"/>
    </row>
    <row r="98" spans="1:6" s="6" customFormat="1" ht="45.75" customHeight="1">
      <c r="A98" s="468">
        <v>41051200</v>
      </c>
      <c r="B98" s="467" t="s">
        <v>23</v>
      </c>
      <c r="C98" s="221">
        <v>343365</v>
      </c>
      <c r="D98" s="222">
        <v>343365</v>
      </c>
      <c r="E98" s="222"/>
      <c r="F98" s="222"/>
    </row>
    <row r="99" spans="1:6" s="6" customFormat="1" ht="45.75" customHeight="1">
      <c r="A99" s="468">
        <v>41051400</v>
      </c>
      <c r="B99" s="467" t="s">
        <v>547</v>
      </c>
      <c r="C99" s="221">
        <v>361557</v>
      </c>
      <c r="D99" s="222">
        <v>361557</v>
      </c>
      <c r="E99" s="222"/>
      <c r="F99" s="222"/>
    </row>
    <row r="100" spans="1:6" s="6" customFormat="1" ht="15.75">
      <c r="A100" s="468">
        <v>41053900</v>
      </c>
      <c r="B100" s="467" t="s">
        <v>356</v>
      </c>
      <c r="C100" s="221">
        <f t="shared" si="0"/>
        <v>105600</v>
      </c>
      <c r="D100" s="237">
        <v>105600</v>
      </c>
      <c r="E100" s="238"/>
      <c r="F100" s="222"/>
    </row>
    <row r="101" spans="1:6" ht="63" hidden="1">
      <c r="A101" s="9">
        <v>41036000</v>
      </c>
      <c r="B101" s="47" t="s">
        <v>109</v>
      </c>
      <c r="C101" s="383">
        <f aca="true" t="shared" si="1" ref="C101:C108">D101+E101</f>
        <v>0</v>
      </c>
      <c r="D101" s="225"/>
      <c r="E101" s="465"/>
      <c r="F101" s="223"/>
    </row>
    <row r="102" spans="1:6" ht="62.25" customHeight="1" hidden="1">
      <c r="A102" s="9">
        <v>41036300</v>
      </c>
      <c r="B102" s="466" t="s">
        <v>104</v>
      </c>
      <c r="C102" s="226">
        <f t="shared" si="1"/>
        <v>0</v>
      </c>
      <c r="D102" s="223"/>
      <c r="E102" s="239"/>
      <c r="F102" s="223"/>
    </row>
    <row r="103" spans="1:6" ht="62.25" customHeight="1" hidden="1">
      <c r="A103" s="9">
        <v>41037000</v>
      </c>
      <c r="B103" s="47" t="s">
        <v>105</v>
      </c>
      <c r="C103" s="383">
        <f t="shared" si="1"/>
        <v>0</v>
      </c>
      <c r="D103" s="225"/>
      <c r="E103" s="465"/>
      <c r="F103" s="223"/>
    </row>
    <row r="104" spans="1:6" ht="62.25" customHeight="1" hidden="1">
      <c r="A104" s="9">
        <v>41038000</v>
      </c>
      <c r="B104" s="466" t="s">
        <v>106</v>
      </c>
      <c r="C104" s="226">
        <f t="shared" si="1"/>
        <v>0</v>
      </c>
      <c r="D104" s="223"/>
      <c r="E104" s="239"/>
      <c r="F104" s="223"/>
    </row>
    <row r="105" spans="1:6" ht="62.25" customHeight="1" hidden="1">
      <c r="A105" s="9">
        <v>41038200</v>
      </c>
      <c r="B105" s="47" t="s">
        <v>111</v>
      </c>
      <c r="C105" s="383">
        <f t="shared" si="1"/>
        <v>0</v>
      </c>
      <c r="D105" s="225"/>
      <c r="E105" s="465"/>
      <c r="F105" s="223"/>
    </row>
    <row r="106" spans="1:6" s="5" customFormat="1" ht="15" customHeight="1" hidden="1">
      <c r="A106" s="22">
        <v>43000000</v>
      </c>
      <c r="B106" s="16" t="s">
        <v>110</v>
      </c>
      <c r="C106" s="226">
        <f t="shared" si="1"/>
        <v>0</v>
      </c>
      <c r="D106" s="227"/>
      <c r="E106" s="227">
        <f>E107</f>
        <v>0</v>
      </c>
      <c r="F106" s="227">
        <f>F107</f>
        <v>0</v>
      </c>
    </row>
    <row r="107" spans="1:6" ht="31.5" hidden="1">
      <c r="A107" s="9">
        <v>43010000</v>
      </c>
      <c r="B107" s="21" t="s">
        <v>91</v>
      </c>
      <c r="C107" s="383">
        <f t="shared" si="1"/>
        <v>0</v>
      </c>
      <c r="D107" s="225"/>
      <c r="E107" s="225">
        <v>0</v>
      </c>
      <c r="F107" s="223">
        <f>E107</f>
        <v>0</v>
      </c>
    </row>
    <row r="108" spans="1:6" s="29" customFormat="1" ht="18" customHeight="1">
      <c r="A108" s="26"/>
      <c r="B108" s="39" t="s">
        <v>92</v>
      </c>
      <c r="C108" s="381">
        <f t="shared" si="1"/>
        <v>123264470</v>
      </c>
      <c r="D108" s="382">
        <f>D80+D81</f>
        <v>122652170</v>
      </c>
      <c r="E108" s="382">
        <f>E80+E81</f>
        <v>612300</v>
      </c>
      <c r="F108" s="382">
        <f>F80</f>
        <v>50000</v>
      </c>
    </row>
    <row r="109" spans="1:6" ht="15.75" customHeight="1">
      <c r="A109" s="12"/>
      <c r="B109" s="40"/>
      <c r="C109" s="40"/>
      <c r="D109" s="61" t="s">
        <v>207</v>
      </c>
      <c r="E109" s="61"/>
      <c r="F109" s="61"/>
    </row>
    <row r="110" spans="1:6" ht="15.75" customHeight="1">
      <c r="A110" s="12"/>
      <c r="B110" s="40"/>
      <c r="C110" s="40"/>
      <c r="D110" s="61" t="s">
        <v>207</v>
      </c>
      <c r="E110" s="62"/>
      <c r="F110" s="61"/>
    </row>
    <row r="111" spans="1:6" ht="16.5" customHeight="1">
      <c r="A111" s="13"/>
      <c r="B111" s="17" t="s">
        <v>223</v>
      </c>
      <c r="C111" s="17"/>
      <c r="D111" s="61"/>
      <c r="E111" s="31" t="s">
        <v>408</v>
      </c>
      <c r="F111" s="61"/>
    </row>
    <row r="112" spans="1:6" ht="18.75">
      <c r="A112" s="15"/>
      <c r="B112" s="43"/>
      <c r="C112" s="43"/>
      <c r="D112" s="61"/>
      <c r="E112" s="61"/>
      <c r="F112" s="61"/>
    </row>
    <row r="113" spans="1:6" ht="12.75">
      <c r="A113" s="63"/>
      <c r="B113" s="64"/>
      <c r="C113" s="64"/>
      <c r="D113" s="61"/>
      <c r="E113" s="61"/>
      <c r="F113" s="61"/>
    </row>
    <row r="114" spans="1:6" ht="12.75">
      <c r="A114" s="63"/>
      <c r="B114" s="64"/>
      <c r="C114" s="64"/>
      <c r="D114" s="61"/>
      <c r="E114" s="61"/>
      <c r="F114" s="61"/>
    </row>
    <row r="115" spans="1:6" ht="12.75">
      <c r="A115" s="63"/>
      <c r="B115" s="64"/>
      <c r="C115" s="64"/>
      <c r="D115" s="61"/>
      <c r="E115" s="61"/>
      <c r="F115" s="61"/>
    </row>
    <row r="116" spans="1:6" ht="12.75">
      <c r="A116" s="63"/>
      <c r="B116" s="64"/>
      <c r="C116" s="64"/>
      <c r="D116" s="61"/>
      <c r="E116" s="61"/>
      <c r="F116" s="61"/>
    </row>
    <row r="117" spans="1:6" ht="12.75">
      <c r="A117" s="63"/>
      <c r="B117" s="64"/>
      <c r="C117" s="64"/>
      <c r="D117" s="61"/>
      <c r="E117" s="61"/>
      <c r="F117" s="61"/>
    </row>
    <row r="118" spans="1:6" ht="12.75">
      <c r="A118" s="63"/>
      <c r="B118" s="64"/>
      <c r="C118" s="64"/>
      <c r="D118" s="61"/>
      <c r="E118" s="61"/>
      <c r="F118" s="61"/>
    </row>
    <row r="119" spans="1:6" ht="12.75">
      <c r="A119" s="63"/>
      <c r="B119" s="64"/>
      <c r="C119" s="64"/>
      <c r="D119" s="61"/>
      <c r="E119" s="61"/>
      <c r="F119" s="61"/>
    </row>
    <row r="120" spans="1:6" ht="12.75">
      <c r="A120" s="63"/>
      <c r="B120" s="64"/>
      <c r="C120" s="64"/>
      <c r="D120" s="61"/>
      <c r="E120" s="61"/>
      <c r="F120" s="61"/>
    </row>
    <row r="121" spans="1:6" ht="12.75">
      <c r="A121" s="63"/>
      <c r="B121" s="64"/>
      <c r="C121" s="64"/>
      <c r="D121" s="61"/>
      <c r="E121" s="61"/>
      <c r="F121" s="61"/>
    </row>
    <row r="122" spans="1:6" ht="12.75">
      <c r="A122" s="63"/>
      <c r="B122" s="64"/>
      <c r="C122" s="64"/>
      <c r="D122" s="61"/>
      <c r="E122" s="61"/>
      <c r="F122" s="61"/>
    </row>
    <row r="123" spans="1:6" ht="12.75">
      <c r="A123" s="63"/>
      <c r="B123" s="64"/>
      <c r="C123" s="64"/>
      <c r="D123" s="61"/>
      <c r="E123" s="61"/>
      <c r="F123" s="61"/>
    </row>
    <row r="124" spans="1:6" ht="12.75">
      <c r="A124" s="63"/>
      <c r="B124" s="64"/>
      <c r="C124" s="64"/>
      <c r="D124" s="61"/>
      <c r="E124" s="61"/>
      <c r="F124" s="61"/>
    </row>
    <row r="125" spans="3:6" ht="12.75">
      <c r="C125" s="64"/>
      <c r="D125" s="61"/>
      <c r="E125" s="61"/>
      <c r="F125" s="61"/>
    </row>
    <row r="126" spans="3:6" ht="12.75">
      <c r="C126" s="64"/>
      <c r="D126" s="61"/>
      <c r="E126" s="61"/>
      <c r="F126" s="61"/>
    </row>
    <row r="127" spans="3:6" ht="12.75">
      <c r="C127" s="64"/>
      <c r="D127" s="61"/>
      <c r="E127" s="61"/>
      <c r="F127" s="61"/>
    </row>
    <row r="128" spans="3:6" ht="12.75">
      <c r="C128" s="64"/>
      <c r="D128" s="61"/>
      <c r="E128" s="61"/>
      <c r="F128" s="61"/>
    </row>
    <row r="129" spans="3:6" ht="12.75">
      <c r="C129" s="64"/>
      <c r="D129" s="61"/>
      <c r="E129" s="61"/>
      <c r="F129" s="61"/>
    </row>
    <row r="130" spans="3:6" ht="12.75">
      <c r="C130" s="64"/>
      <c r="D130" s="61"/>
      <c r="E130" s="61"/>
      <c r="F130" s="61"/>
    </row>
    <row r="131" spans="3:6" ht="12.75">
      <c r="C131" s="64"/>
      <c r="D131" s="61"/>
      <c r="E131" s="61"/>
      <c r="F131" s="61"/>
    </row>
    <row r="132" spans="3:6" ht="12.75">
      <c r="C132" s="64"/>
      <c r="D132" s="61"/>
      <c r="E132" s="61"/>
      <c r="F132" s="61"/>
    </row>
    <row r="133" spans="3:6" ht="12.75">
      <c r="C133" s="64"/>
      <c r="D133" s="61"/>
      <c r="E133" s="61"/>
      <c r="F133" s="61"/>
    </row>
    <row r="134" spans="3:6" ht="12.75">
      <c r="C134" s="64"/>
      <c r="D134" s="61"/>
      <c r="E134" s="61"/>
      <c r="F134" s="61"/>
    </row>
    <row r="135" spans="3:6" ht="12.75">
      <c r="C135" s="64"/>
      <c r="D135" s="61"/>
      <c r="E135" s="61"/>
      <c r="F135" s="61"/>
    </row>
    <row r="136" spans="3:6" ht="12.75">
      <c r="C136" s="64"/>
      <c r="D136" s="61"/>
      <c r="E136" s="61"/>
      <c r="F136" s="61"/>
    </row>
    <row r="137" spans="3:6" ht="12.75">
      <c r="C137" s="64"/>
      <c r="D137" s="61"/>
      <c r="E137" s="61"/>
      <c r="F137" s="61"/>
    </row>
    <row r="138" spans="3:6" ht="12.75">
      <c r="C138" s="64"/>
      <c r="D138" s="61"/>
      <c r="E138" s="61"/>
      <c r="F138" s="61"/>
    </row>
    <row r="139" spans="3:6" ht="12.75">
      <c r="C139" s="64"/>
      <c r="D139" s="61"/>
      <c r="E139" s="61"/>
      <c r="F139" s="61"/>
    </row>
    <row r="140" spans="3:6" ht="12.75">
      <c r="C140" s="64"/>
      <c r="D140" s="61"/>
      <c r="E140" s="61"/>
      <c r="F140" s="61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5" max="6" man="1"/>
    <brk id="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75" zoomScaleNormal="85" zoomScaleSheetLayoutView="7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5" customWidth="1"/>
    <col min="2" max="2" width="46.7109375" style="65" customWidth="1"/>
    <col min="3" max="3" width="28.00390625" style="65" customWidth="1"/>
    <col min="4" max="4" width="24.8515625" style="65" customWidth="1"/>
    <col min="5" max="5" width="18.140625" style="65" customWidth="1"/>
    <col min="6" max="6" width="26.28125" style="65" customWidth="1"/>
    <col min="7" max="7" width="0.42578125" style="65" customWidth="1"/>
    <col min="8" max="16384" width="9.140625" style="65" customWidth="1"/>
  </cols>
  <sheetData>
    <row r="1" spans="5:8" ht="145.5" customHeight="1">
      <c r="E1" s="591" t="s">
        <v>555</v>
      </c>
      <c r="F1" s="591"/>
      <c r="G1" s="591"/>
      <c r="H1" s="66"/>
    </row>
    <row r="2" spans="1:6" ht="59.25" customHeight="1">
      <c r="A2" s="594" t="s">
        <v>444</v>
      </c>
      <c r="B2" s="594"/>
      <c r="C2" s="594"/>
      <c r="D2" s="594"/>
      <c r="E2" s="594"/>
      <c r="F2" s="594"/>
    </row>
    <row r="3" ht="12.75">
      <c r="F3" s="67" t="s">
        <v>208</v>
      </c>
    </row>
    <row r="4" spans="1:6" ht="18">
      <c r="A4" s="593" t="s">
        <v>209</v>
      </c>
      <c r="B4" s="593" t="s">
        <v>210</v>
      </c>
      <c r="C4" s="593" t="s">
        <v>77</v>
      </c>
      <c r="D4" s="593" t="s">
        <v>78</v>
      </c>
      <c r="E4" s="593"/>
      <c r="F4" s="592" t="s">
        <v>79</v>
      </c>
    </row>
    <row r="5" spans="1:6" ht="12.75">
      <c r="A5" s="593"/>
      <c r="B5" s="593"/>
      <c r="C5" s="593"/>
      <c r="D5" s="593" t="s">
        <v>79</v>
      </c>
      <c r="E5" s="593" t="s">
        <v>211</v>
      </c>
      <c r="F5" s="593"/>
    </row>
    <row r="6" spans="1:6" ht="23.25" customHeight="1">
      <c r="A6" s="593"/>
      <c r="B6" s="593"/>
      <c r="C6" s="593"/>
      <c r="D6" s="593"/>
      <c r="E6" s="593"/>
      <c r="F6" s="593"/>
    </row>
    <row r="7" spans="1:6" s="70" customFormat="1" ht="12.75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9">
        <v>6</v>
      </c>
    </row>
    <row r="8" spans="1:6" s="76" customFormat="1" ht="30" customHeight="1" hidden="1">
      <c r="A8" s="71">
        <v>200000</v>
      </c>
      <c r="B8" s="72" t="s">
        <v>213</v>
      </c>
      <c r="C8" s="73" t="s">
        <v>214</v>
      </c>
      <c r="D8" s="74">
        <v>1168127</v>
      </c>
      <c r="E8" s="74">
        <v>1168127</v>
      </c>
      <c r="F8" s="75">
        <f aca="true" t="shared" si="0" ref="F8:F19">C8+D8</f>
        <v>622157</v>
      </c>
    </row>
    <row r="9" spans="1:6" s="76" customFormat="1" ht="46.5" customHeight="1" hidden="1">
      <c r="A9" s="71">
        <v>208000</v>
      </c>
      <c r="B9" s="72" t="s">
        <v>215</v>
      </c>
      <c r="C9" s="73" t="s">
        <v>214</v>
      </c>
      <c r="D9" s="74">
        <v>1168127</v>
      </c>
      <c r="E9" s="74">
        <v>1168127</v>
      </c>
      <c r="F9" s="75">
        <f t="shared" si="0"/>
        <v>622157</v>
      </c>
    </row>
    <row r="10" spans="1:6" s="76" customFormat="1" ht="24.75" customHeight="1" hidden="1">
      <c r="A10" s="77">
        <v>208100</v>
      </c>
      <c r="B10" s="78" t="s">
        <v>216</v>
      </c>
      <c r="C10" s="79">
        <v>321100</v>
      </c>
      <c r="D10" s="79">
        <v>301057</v>
      </c>
      <c r="E10" s="79">
        <v>301057</v>
      </c>
      <c r="F10" s="80">
        <f t="shared" si="0"/>
        <v>622157</v>
      </c>
    </row>
    <row r="11" spans="1:6" s="76" customFormat="1" ht="54.75" customHeight="1" hidden="1">
      <c r="A11" s="77">
        <v>208400</v>
      </c>
      <c r="B11" s="78" t="s">
        <v>217</v>
      </c>
      <c r="C11" s="79">
        <v>-867070</v>
      </c>
      <c r="D11" s="79">
        <v>867070</v>
      </c>
      <c r="E11" s="79">
        <v>867070</v>
      </c>
      <c r="F11" s="80">
        <f t="shared" si="0"/>
        <v>0</v>
      </c>
    </row>
    <row r="12" spans="1:6" s="76" customFormat="1" ht="36" customHeight="1" hidden="1">
      <c r="A12" s="71"/>
      <c r="B12" s="72" t="s">
        <v>218</v>
      </c>
      <c r="C12" s="73" t="s">
        <v>214</v>
      </c>
      <c r="D12" s="74">
        <v>1168127</v>
      </c>
      <c r="E12" s="74">
        <v>1168127</v>
      </c>
      <c r="F12" s="75">
        <f t="shared" si="0"/>
        <v>622157</v>
      </c>
    </row>
    <row r="13" spans="1:6" s="76" customFormat="1" ht="36" customHeight="1">
      <c r="A13" s="71">
        <v>200000</v>
      </c>
      <c r="B13" s="72" t="s">
        <v>213</v>
      </c>
      <c r="C13" s="73" t="s">
        <v>549</v>
      </c>
      <c r="D13" s="74">
        <v>3800893</v>
      </c>
      <c r="E13" s="74">
        <v>3744683</v>
      </c>
      <c r="F13" s="75">
        <f t="shared" si="0"/>
        <v>4208101</v>
      </c>
    </row>
    <row r="14" spans="1:6" s="76" customFormat="1" ht="36" customHeight="1">
      <c r="A14" s="71">
        <v>208000</v>
      </c>
      <c r="B14" s="72" t="s">
        <v>215</v>
      </c>
      <c r="C14" s="73" t="s">
        <v>549</v>
      </c>
      <c r="D14" s="74">
        <v>3800893</v>
      </c>
      <c r="E14" s="74">
        <v>3744683</v>
      </c>
      <c r="F14" s="75">
        <f t="shared" si="0"/>
        <v>4208101</v>
      </c>
    </row>
    <row r="15" spans="1:6" s="76" customFormat="1" ht="36" customHeight="1">
      <c r="A15" s="77">
        <v>208100</v>
      </c>
      <c r="B15" s="78" t="s">
        <v>216</v>
      </c>
      <c r="C15" s="79">
        <v>2226449</v>
      </c>
      <c r="D15" s="79">
        <v>1981652</v>
      </c>
      <c r="E15" s="79">
        <v>1925442</v>
      </c>
      <c r="F15" s="80">
        <f t="shared" si="0"/>
        <v>4208101</v>
      </c>
    </row>
    <row r="16" spans="1:6" s="76" customFormat="1" ht="63" customHeight="1">
      <c r="A16" s="77">
        <v>208400</v>
      </c>
      <c r="B16" s="78" t="s">
        <v>217</v>
      </c>
      <c r="C16" s="79">
        <v>-1819241</v>
      </c>
      <c r="D16" s="79">
        <v>1819241</v>
      </c>
      <c r="E16" s="79">
        <v>1819241</v>
      </c>
      <c r="F16" s="80">
        <f t="shared" si="0"/>
        <v>0</v>
      </c>
    </row>
    <row r="17" spans="1:6" s="76" customFormat="1" ht="36" customHeight="1">
      <c r="A17" s="71"/>
      <c r="B17" s="72" t="s">
        <v>218</v>
      </c>
      <c r="C17" s="73" t="s">
        <v>549</v>
      </c>
      <c r="D17" s="74">
        <v>3800893</v>
      </c>
      <c r="E17" s="74">
        <v>3744683</v>
      </c>
      <c r="F17" s="75">
        <f t="shared" si="0"/>
        <v>4208101</v>
      </c>
    </row>
    <row r="18" spans="1:6" s="76" customFormat="1" ht="36" customHeight="1">
      <c r="A18" s="71">
        <v>600000</v>
      </c>
      <c r="B18" s="72" t="s">
        <v>219</v>
      </c>
      <c r="C18" s="73" t="s">
        <v>549</v>
      </c>
      <c r="D18" s="74">
        <v>3800893</v>
      </c>
      <c r="E18" s="74">
        <v>3744683</v>
      </c>
      <c r="F18" s="75">
        <f t="shared" si="0"/>
        <v>4208101</v>
      </c>
    </row>
    <row r="19" spans="1:6" s="76" customFormat="1" ht="36" customHeight="1">
      <c r="A19" s="71">
        <v>602000</v>
      </c>
      <c r="B19" s="72" t="s">
        <v>220</v>
      </c>
      <c r="C19" s="73" t="s">
        <v>549</v>
      </c>
      <c r="D19" s="74">
        <v>3800893</v>
      </c>
      <c r="E19" s="74">
        <v>3744683</v>
      </c>
      <c r="F19" s="75">
        <f t="shared" si="0"/>
        <v>4208101</v>
      </c>
    </row>
    <row r="20" spans="1:6" s="76" customFormat="1" ht="45.75" customHeight="1">
      <c r="A20" s="77">
        <v>602100</v>
      </c>
      <c r="B20" s="78" t="s">
        <v>216</v>
      </c>
      <c r="C20" s="79">
        <v>2226449</v>
      </c>
      <c r="D20" s="79">
        <v>1981652</v>
      </c>
      <c r="E20" s="79">
        <v>1925442</v>
      </c>
      <c r="F20" s="75">
        <f>C20+D20</f>
        <v>4208101</v>
      </c>
    </row>
    <row r="21" spans="1:6" s="76" customFormat="1" ht="51" customHeight="1">
      <c r="A21" s="81">
        <v>602400</v>
      </c>
      <c r="B21" s="78" t="s">
        <v>217</v>
      </c>
      <c r="C21" s="79">
        <v>-1819241</v>
      </c>
      <c r="D21" s="79">
        <v>1819241</v>
      </c>
      <c r="E21" s="79">
        <v>1819241</v>
      </c>
      <c r="F21" s="75">
        <f>C21+D21</f>
        <v>0</v>
      </c>
    </row>
    <row r="22" spans="1:6" s="76" customFormat="1" ht="32.25" customHeight="1" hidden="1">
      <c r="A22" s="82"/>
      <c r="B22" s="83"/>
      <c r="C22" s="73" t="s">
        <v>221</v>
      </c>
      <c r="D22" s="500">
        <v>1026527</v>
      </c>
      <c r="E22" s="500">
        <v>1026527</v>
      </c>
      <c r="F22" s="75">
        <f>C22+D22</f>
        <v>622157</v>
      </c>
    </row>
    <row r="23" spans="1:6" ht="18.75" hidden="1">
      <c r="A23" s="595" t="s">
        <v>222</v>
      </c>
      <c r="B23" s="596"/>
      <c r="C23" s="73" t="s">
        <v>102</v>
      </c>
      <c r="D23" s="500">
        <v>3546763</v>
      </c>
      <c r="E23" s="500">
        <v>3546763</v>
      </c>
      <c r="F23" s="75">
        <f>C23+D23</f>
        <v>2992924</v>
      </c>
    </row>
    <row r="24" spans="1:6" ht="24" customHeight="1">
      <c r="A24" s="595" t="s">
        <v>222</v>
      </c>
      <c r="B24" s="596"/>
      <c r="C24" s="73" t="s">
        <v>549</v>
      </c>
      <c r="D24" s="74">
        <v>3800893</v>
      </c>
      <c r="E24" s="74">
        <v>3744683</v>
      </c>
      <c r="F24" s="84">
        <f>C24+D24</f>
        <v>4208101</v>
      </c>
    </row>
    <row r="27" spans="2:4" ht="18.75">
      <c r="B27" s="85" t="s">
        <v>223</v>
      </c>
      <c r="C27" s="85" t="s">
        <v>207</v>
      </c>
      <c r="D27" s="85" t="s">
        <v>408</v>
      </c>
    </row>
    <row r="28" ht="12.75">
      <c r="B28" s="499" t="s">
        <v>207</v>
      </c>
    </row>
  </sheetData>
  <sheetProtection/>
  <mergeCells count="11">
    <mergeCell ref="A24:B24"/>
    <mergeCell ref="A4:A6"/>
    <mergeCell ref="B4:B6"/>
    <mergeCell ref="C4:C6"/>
    <mergeCell ref="A23:B23"/>
    <mergeCell ref="E1:G1"/>
    <mergeCell ref="F4:F6"/>
    <mergeCell ref="D5:D6"/>
    <mergeCell ref="E5:E6"/>
    <mergeCell ref="D4:E4"/>
    <mergeCell ref="A2:F2"/>
  </mergeCells>
  <printOptions/>
  <pageMargins left="1.1811023622047245" right="0" top="0.984251968503937" bottom="0.3937007874015748" header="0.5118110236220472" footer="0.5118110236220472"/>
  <pageSetup horizontalDpi="600" verticalDpi="600" orientation="landscape" paperSize="9" scale="6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1"/>
  <sheetViews>
    <sheetView showZeros="0" view="pageBreakPreview" zoomScale="56" zoomScaleNormal="70" zoomScaleSheetLayoutView="56" zoomScalePageLayoutView="0" workbookViewId="0" topLeftCell="A1">
      <pane xSplit="5" ySplit="7" topLeftCell="F93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42" customWidth="1"/>
    <col min="2" max="2" width="12.57421875" style="88" customWidth="1"/>
    <col min="3" max="4" width="12.7109375" style="88" customWidth="1"/>
    <col min="5" max="5" width="55.8515625" style="143" customWidth="1"/>
    <col min="6" max="7" width="17.57421875" style="88" customWidth="1"/>
    <col min="8" max="8" width="15.421875" style="88" customWidth="1"/>
    <col min="9" max="9" width="15.7109375" style="88" customWidth="1"/>
    <col min="10" max="10" width="14.7109375" style="88" customWidth="1"/>
    <col min="11" max="11" width="16.28125" style="88" customWidth="1"/>
    <col min="12" max="12" width="16.00390625" style="88" customWidth="1"/>
    <col min="13" max="13" width="15.28125" style="88" customWidth="1"/>
    <col min="14" max="14" width="14.57421875" style="88" customWidth="1"/>
    <col min="15" max="15" width="15.00390625" style="88" customWidth="1"/>
    <col min="16" max="16" width="14.7109375" style="88" customWidth="1"/>
    <col min="17" max="17" width="23.57421875" style="88" customWidth="1"/>
    <col min="18" max="18" width="18.28125" style="88" customWidth="1"/>
    <col min="19" max="19" width="8.8515625" style="89" customWidth="1"/>
    <col min="20" max="20" width="22.57421875" style="89" customWidth="1"/>
    <col min="21" max="16384" width="8.8515625" style="89" customWidth="1"/>
  </cols>
  <sheetData>
    <row r="1" spans="1:18" ht="117" customHeight="1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297"/>
      <c r="O1" s="597" t="s">
        <v>556</v>
      </c>
      <c r="P1" s="597"/>
      <c r="Q1" s="597"/>
      <c r="R1" s="597"/>
    </row>
    <row r="2" spans="1:18" ht="12" customHeight="1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86"/>
      <c r="M2" s="602"/>
      <c r="N2" s="602"/>
      <c r="O2" s="602"/>
      <c r="P2" s="602"/>
      <c r="Q2" s="602"/>
      <c r="R2" s="602"/>
    </row>
    <row r="3" spans="1:18" ht="49.5" customHeight="1">
      <c r="A3" s="90"/>
      <c r="B3" s="603" t="s">
        <v>445</v>
      </c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91" t="s">
        <v>224</v>
      </c>
    </row>
    <row r="4" spans="1:18" ht="72" customHeight="1">
      <c r="A4" s="600"/>
      <c r="B4" s="601" t="s">
        <v>511</v>
      </c>
      <c r="C4" s="601" t="s">
        <v>506</v>
      </c>
      <c r="D4" s="605" t="s">
        <v>489</v>
      </c>
      <c r="E4" s="604" t="s">
        <v>231</v>
      </c>
      <c r="F4" s="599" t="s">
        <v>77</v>
      </c>
      <c r="G4" s="599"/>
      <c r="H4" s="599"/>
      <c r="I4" s="599"/>
      <c r="J4" s="599"/>
      <c r="K4" s="599" t="s">
        <v>232</v>
      </c>
      <c r="L4" s="599"/>
      <c r="M4" s="599"/>
      <c r="N4" s="599"/>
      <c r="O4" s="599"/>
      <c r="P4" s="599"/>
      <c r="Q4" s="599"/>
      <c r="R4" s="598" t="s">
        <v>184</v>
      </c>
    </row>
    <row r="5" spans="1:18" ht="21" customHeight="1">
      <c r="A5" s="600"/>
      <c r="B5" s="601"/>
      <c r="C5" s="601"/>
      <c r="D5" s="606"/>
      <c r="E5" s="604"/>
      <c r="F5" s="599" t="s">
        <v>184</v>
      </c>
      <c r="G5" s="599" t="s">
        <v>233</v>
      </c>
      <c r="H5" s="598" t="s">
        <v>234</v>
      </c>
      <c r="I5" s="598"/>
      <c r="J5" s="598" t="s">
        <v>235</v>
      </c>
      <c r="K5" s="599" t="s">
        <v>184</v>
      </c>
      <c r="L5" s="599" t="s">
        <v>233</v>
      </c>
      <c r="M5" s="598" t="s">
        <v>234</v>
      </c>
      <c r="N5" s="598"/>
      <c r="O5" s="598" t="s">
        <v>235</v>
      </c>
      <c r="P5" s="598" t="s">
        <v>234</v>
      </c>
      <c r="Q5" s="598"/>
      <c r="R5" s="598"/>
    </row>
    <row r="6" spans="1:18" ht="92.25" customHeight="1">
      <c r="A6" s="600"/>
      <c r="B6" s="601"/>
      <c r="C6" s="601"/>
      <c r="D6" s="607"/>
      <c r="E6" s="604"/>
      <c r="F6" s="599"/>
      <c r="G6" s="599"/>
      <c r="H6" s="92" t="s">
        <v>236</v>
      </c>
      <c r="I6" s="92" t="s">
        <v>237</v>
      </c>
      <c r="J6" s="598"/>
      <c r="K6" s="599"/>
      <c r="L6" s="599"/>
      <c r="M6" s="92" t="s">
        <v>236</v>
      </c>
      <c r="N6" s="92" t="s">
        <v>237</v>
      </c>
      <c r="O6" s="598"/>
      <c r="P6" s="93" t="s">
        <v>238</v>
      </c>
      <c r="Q6" s="94" t="s">
        <v>239</v>
      </c>
      <c r="R6" s="598"/>
    </row>
    <row r="7" spans="1:18" s="98" customFormat="1" ht="13.5" customHeight="1">
      <c r="A7" s="95"/>
      <c r="B7" s="96">
        <v>1</v>
      </c>
      <c r="C7" s="96">
        <v>2</v>
      </c>
      <c r="D7" s="96">
        <v>3</v>
      </c>
      <c r="E7" s="97">
        <v>4</v>
      </c>
      <c r="F7" s="92">
        <v>5</v>
      </c>
      <c r="G7" s="92">
        <v>6</v>
      </c>
      <c r="H7" s="92">
        <v>7</v>
      </c>
      <c r="I7" s="92">
        <v>8</v>
      </c>
      <c r="J7" s="92">
        <v>9</v>
      </c>
      <c r="K7" s="92">
        <v>10</v>
      </c>
      <c r="L7" s="92">
        <v>11</v>
      </c>
      <c r="M7" s="92">
        <v>12</v>
      </c>
      <c r="N7" s="92">
        <v>13</v>
      </c>
      <c r="O7" s="92">
        <v>14</v>
      </c>
      <c r="P7" s="92">
        <v>15</v>
      </c>
      <c r="Q7" s="92">
        <v>16</v>
      </c>
      <c r="R7" s="92">
        <v>17</v>
      </c>
    </row>
    <row r="8" spans="1:18" s="101" customFormat="1" ht="44.25" customHeight="1">
      <c r="A8" s="99"/>
      <c r="B8" s="246" t="s">
        <v>241</v>
      </c>
      <c r="C8" s="246"/>
      <c r="D8" s="246"/>
      <c r="E8" s="247" t="s">
        <v>240</v>
      </c>
      <c r="F8" s="248">
        <f>F9</f>
        <v>13115000</v>
      </c>
      <c r="G8" s="248">
        <f aca="true" t="shared" si="0" ref="G8:Q8">G9</f>
        <v>13115000</v>
      </c>
      <c r="H8" s="248">
        <f t="shared" si="0"/>
        <v>5637700</v>
      </c>
      <c r="I8" s="248">
        <f t="shared" si="0"/>
        <v>338000</v>
      </c>
      <c r="J8" s="248">
        <f t="shared" si="0"/>
        <v>0</v>
      </c>
      <c r="K8" s="248">
        <f t="shared" si="0"/>
        <v>1811501</v>
      </c>
      <c r="L8" s="248">
        <f t="shared" si="0"/>
        <v>46000</v>
      </c>
      <c r="M8" s="248">
        <f t="shared" si="0"/>
        <v>0</v>
      </c>
      <c r="N8" s="248">
        <f t="shared" si="0"/>
        <v>0</v>
      </c>
      <c r="O8" s="248">
        <f t="shared" si="0"/>
        <v>1765501</v>
      </c>
      <c r="P8" s="248">
        <f t="shared" si="0"/>
        <v>1696091</v>
      </c>
      <c r="Q8" s="248">
        <f t="shared" si="0"/>
        <v>383000</v>
      </c>
      <c r="R8" s="100">
        <f aca="true" t="shared" si="1" ref="R8:R49">F8+K8</f>
        <v>14926501</v>
      </c>
    </row>
    <row r="9" spans="1:18" s="106" customFormat="1" ht="19.5" customHeight="1">
      <c r="A9" s="102"/>
      <c r="B9" s="249" t="s">
        <v>512</v>
      </c>
      <c r="C9" s="249"/>
      <c r="D9" s="249"/>
      <c r="E9" s="262" t="s">
        <v>240</v>
      </c>
      <c r="F9" s="250">
        <f>F10+F13+F18+F21+F23+F28+F30+F32</f>
        <v>13115000</v>
      </c>
      <c r="G9" s="250">
        <f aca="true" t="shared" si="2" ref="G9:Q9">G10+G13+G18+G21+G23+G28+G30+G32</f>
        <v>13115000</v>
      </c>
      <c r="H9" s="250">
        <f t="shared" si="2"/>
        <v>5637700</v>
      </c>
      <c r="I9" s="250">
        <f t="shared" si="2"/>
        <v>338000</v>
      </c>
      <c r="J9" s="250">
        <f t="shared" si="2"/>
        <v>0</v>
      </c>
      <c r="K9" s="250">
        <f t="shared" si="2"/>
        <v>1811501</v>
      </c>
      <c r="L9" s="250">
        <f t="shared" si="2"/>
        <v>46000</v>
      </c>
      <c r="M9" s="250">
        <f t="shared" si="2"/>
        <v>0</v>
      </c>
      <c r="N9" s="250">
        <f t="shared" si="2"/>
        <v>0</v>
      </c>
      <c r="O9" s="250">
        <f t="shared" si="2"/>
        <v>1765501</v>
      </c>
      <c r="P9" s="250">
        <f t="shared" si="2"/>
        <v>1696091</v>
      </c>
      <c r="Q9" s="250">
        <f t="shared" si="2"/>
        <v>383000</v>
      </c>
      <c r="R9" s="245">
        <f t="shared" si="1"/>
        <v>14926501</v>
      </c>
    </row>
    <row r="10" spans="1:18" s="106" customFormat="1" ht="19.5" customHeight="1">
      <c r="A10" s="102"/>
      <c r="B10" s="241" t="s">
        <v>504</v>
      </c>
      <c r="C10" s="103" t="s">
        <v>505</v>
      </c>
      <c r="D10" s="258" t="s">
        <v>504</v>
      </c>
      <c r="E10" s="104" t="s">
        <v>419</v>
      </c>
      <c r="F10" s="105">
        <f>F11+F12</f>
        <v>6765000</v>
      </c>
      <c r="G10" s="105">
        <f aca="true" t="shared" si="3" ref="G10:Q10">G11+G12</f>
        <v>6765000</v>
      </c>
      <c r="H10" s="105">
        <f t="shared" si="3"/>
        <v>4900000</v>
      </c>
      <c r="I10" s="105">
        <f t="shared" si="3"/>
        <v>172000</v>
      </c>
      <c r="J10" s="105">
        <f t="shared" si="3"/>
        <v>0</v>
      </c>
      <c r="K10" s="105">
        <f t="shared" si="3"/>
        <v>313900</v>
      </c>
      <c r="L10" s="105">
        <f t="shared" si="3"/>
        <v>25000</v>
      </c>
      <c r="M10" s="105">
        <f t="shared" si="3"/>
        <v>0</v>
      </c>
      <c r="N10" s="105">
        <f t="shared" si="3"/>
        <v>0</v>
      </c>
      <c r="O10" s="105">
        <f t="shared" si="3"/>
        <v>288900</v>
      </c>
      <c r="P10" s="105">
        <f t="shared" si="3"/>
        <v>288900</v>
      </c>
      <c r="Q10" s="105">
        <f t="shared" si="3"/>
        <v>0</v>
      </c>
      <c r="R10" s="245">
        <f t="shared" si="1"/>
        <v>7078900</v>
      </c>
    </row>
    <row r="11" spans="1:20" ht="100.5" customHeight="1">
      <c r="A11" s="107"/>
      <c r="B11" s="108" t="s">
        <v>384</v>
      </c>
      <c r="C11" s="108" t="s">
        <v>387</v>
      </c>
      <c r="D11" s="108" t="s">
        <v>242</v>
      </c>
      <c r="E11" s="251" t="s">
        <v>148</v>
      </c>
      <c r="F11" s="105">
        <v>6715000</v>
      </c>
      <c r="G11" s="431">
        <v>6715000</v>
      </c>
      <c r="H11" s="242">
        <v>4900000</v>
      </c>
      <c r="I11" s="109">
        <v>172000</v>
      </c>
      <c r="J11" s="109"/>
      <c r="K11" s="105">
        <v>120000</v>
      </c>
      <c r="L11" s="109">
        <v>25000</v>
      </c>
      <c r="M11" s="109"/>
      <c r="N11" s="109"/>
      <c r="O11" s="109">
        <v>95000</v>
      </c>
      <c r="P11" s="109">
        <v>95000</v>
      </c>
      <c r="Q11" s="294"/>
      <c r="R11" s="100">
        <f t="shared" si="1"/>
        <v>6835000</v>
      </c>
      <c r="T11" s="380">
        <f>F10+F36+F66+F100+F111</f>
        <v>11400056</v>
      </c>
    </row>
    <row r="12" spans="1:20" ht="30" customHeight="1">
      <c r="A12" s="107"/>
      <c r="B12" s="403" t="s">
        <v>350</v>
      </c>
      <c r="C12" s="419" t="s">
        <v>404</v>
      </c>
      <c r="D12" s="108" t="s">
        <v>249</v>
      </c>
      <c r="E12" s="251" t="s">
        <v>351</v>
      </c>
      <c r="F12" s="105">
        <v>50000</v>
      </c>
      <c r="G12" s="431">
        <v>50000</v>
      </c>
      <c r="H12" s="242"/>
      <c r="I12" s="109"/>
      <c r="J12" s="109"/>
      <c r="K12" s="105">
        <v>193900</v>
      </c>
      <c r="L12" s="109"/>
      <c r="M12" s="109"/>
      <c r="N12" s="109"/>
      <c r="O12" s="109">
        <v>193900</v>
      </c>
      <c r="P12" s="109">
        <v>193900</v>
      </c>
      <c r="Q12" s="294"/>
      <c r="R12" s="100">
        <f t="shared" si="1"/>
        <v>243900</v>
      </c>
      <c r="T12" s="380"/>
    </row>
    <row r="13" spans="1:20" ht="21" customHeight="1">
      <c r="A13" s="107"/>
      <c r="B13" s="241" t="s">
        <v>504</v>
      </c>
      <c r="C13" s="259" t="s">
        <v>432</v>
      </c>
      <c r="D13" s="258" t="s">
        <v>504</v>
      </c>
      <c r="E13" s="392" t="s">
        <v>431</v>
      </c>
      <c r="F13" s="105">
        <f>F14+F16</f>
        <v>467000</v>
      </c>
      <c r="G13" s="105">
        <f>G14+G16</f>
        <v>467000</v>
      </c>
      <c r="H13" s="109">
        <f aca="true" t="shared" si="4" ref="H13:Q13">H14+H17</f>
        <v>0</v>
      </c>
      <c r="I13" s="109">
        <f t="shared" si="4"/>
        <v>0</v>
      </c>
      <c r="J13" s="109">
        <f t="shared" si="4"/>
        <v>0</v>
      </c>
      <c r="K13" s="109">
        <f t="shared" si="4"/>
        <v>0</v>
      </c>
      <c r="L13" s="109">
        <f t="shared" si="4"/>
        <v>0</v>
      </c>
      <c r="M13" s="109">
        <f t="shared" si="4"/>
        <v>0</v>
      </c>
      <c r="N13" s="109">
        <f t="shared" si="4"/>
        <v>0</v>
      </c>
      <c r="O13" s="109">
        <f t="shared" si="4"/>
        <v>0</v>
      </c>
      <c r="P13" s="109">
        <f t="shared" si="4"/>
        <v>0</v>
      </c>
      <c r="Q13" s="109">
        <f t="shared" si="4"/>
        <v>0</v>
      </c>
      <c r="R13" s="100">
        <f t="shared" si="1"/>
        <v>467000</v>
      </c>
      <c r="T13" s="110"/>
    </row>
    <row r="14" spans="1:18" ht="39.75" customHeight="1">
      <c r="A14" s="107"/>
      <c r="B14" s="393" t="s">
        <v>513</v>
      </c>
      <c r="C14" s="393" t="s">
        <v>508</v>
      </c>
      <c r="D14" s="394" t="s">
        <v>504</v>
      </c>
      <c r="E14" s="395" t="s">
        <v>514</v>
      </c>
      <c r="F14" s="105">
        <f>F15</f>
        <v>37000</v>
      </c>
      <c r="G14" s="105">
        <f>G15</f>
        <v>37000</v>
      </c>
      <c r="H14" s="105">
        <f>H15</f>
        <v>0</v>
      </c>
      <c r="I14" s="105">
        <f>I15</f>
        <v>0</v>
      </c>
      <c r="J14" s="105">
        <f>J15</f>
        <v>0</v>
      </c>
      <c r="K14" s="105"/>
      <c r="L14" s="105"/>
      <c r="M14" s="105">
        <v>0</v>
      </c>
      <c r="N14" s="105">
        <v>0</v>
      </c>
      <c r="O14" s="105"/>
      <c r="P14" s="105"/>
      <c r="Q14" s="105"/>
      <c r="R14" s="100">
        <f t="shared" si="1"/>
        <v>37000</v>
      </c>
    </row>
    <row r="15" spans="1:18" ht="44.25" customHeight="1">
      <c r="A15" s="107"/>
      <c r="B15" s="286" t="s">
        <v>516</v>
      </c>
      <c r="C15" s="283" t="s">
        <v>509</v>
      </c>
      <c r="D15" s="283" t="s">
        <v>371</v>
      </c>
      <c r="E15" s="252" t="s">
        <v>515</v>
      </c>
      <c r="F15" s="112">
        <v>37000</v>
      </c>
      <c r="G15" s="113">
        <v>37000</v>
      </c>
      <c r="H15" s="105"/>
      <c r="I15" s="105"/>
      <c r="J15" s="109"/>
      <c r="K15" s="114"/>
      <c r="L15" s="115"/>
      <c r="M15" s="115"/>
      <c r="N15" s="115"/>
      <c r="O15" s="115"/>
      <c r="P15" s="116"/>
      <c r="Q15" s="116"/>
      <c r="R15" s="100">
        <f t="shared" si="1"/>
        <v>37000</v>
      </c>
    </row>
    <row r="16" spans="1:18" ht="29.25" customHeight="1">
      <c r="A16" s="107"/>
      <c r="B16" s="286" t="s">
        <v>297</v>
      </c>
      <c r="C16" s="283" t="s">
        <v>298</v>
      </c>
      <c r="D16" s="394" t="s">
        <v>504</v>
      </c>
      <c r="E16" s="252" t="s">
        <v>257</v>
      </c>
      <c r="F16" s="112">
        <f>F17</f>
        <v>430000</v>
      </c>
      <c r="G16" s="112">
        <f aca="true" t="shared" si="5" ref="G16:Q16">G17</f>
        <v>430000</v>
      </c>
      <c r="H16" s="112">
        <f t="shared" si="5"/>
        <v>0</v>
      </c>
      <c r="I16" s="112">
        <f t="shared" si="5"/>
        <v>0</v>
      </c>
      <c r="J16" s="112">
        <f t="shared" si="5"/>
        <v>0</v>
      </c>
      <c r="K16" s="112">
        <f t="shared" si="5"/>
        <v>0</v>
      </c>
      <c r="L16" s="112">
        <f t="shared" si="5"/>
        <v>0</v>
      </c>
      <c r="M16" s="112">
        <f t="shared" si="5"/>
        <v>0</v>
      </c>
      <c r="N16" s="112">
        <f t="shared" si="5"/>
        <v>0</v>
      </c>
      <c r="O16" s="112">
        <f t="shared" si="5"/>
        <v>0</v>
      </c>
      <c r="P16" s="112">
        <f t="shared" si="5"/>
        <v>0</v>
      </c>
      <c r="Q16" s="112">
        <f t="shared" si="5"/>
        <v>0</v>
      </c>
      <c r="R16" s="100">
        <f t="shared" si="1"/>
        <v>430000</v>
      </c>
    </row>
    <row r="17" spans="1:18" ht="42" customHeight="1">
      <c r="A17" s="107"/>
      <c r="B17" s="286" t="s">
        <v>299</v>
      </c>
      <c r="C17" s="283" t="s">
        <v>300</v>
      </c>
      <c r="D17" s="394">
        <v>1090</v>
      </c>
      <c r="E17" s="252" t="s">
        <v>301</v>
      </c>
      <c r="F17" s="112">
        <v>430000</v>
      </c>
      <c r="G17" s="113">
        <v>430000</v>
      </c>
      <c r="H17" s="105"/>
      <c r="I17" s="105"/>
      <c r="J17" s="109"/>
      <c r="K17" s="114"/>
      <c r="L17" s="115"/>
      <c r="M17" s="115"/>
      <c r="N17" s="115"/>
      <c r="O17" s="115"/>
      <c r="P17" s="116"/>
      <c r="Q17" s="116"/>
      <c r="R17" s="100">
        <f t="shared" si="1"/>
        <v>430000</v>
      </c>
    </row>
    <row r="18" spans="1:18" ht="25.5" customHeight="1">
      <c r="A18" s="107"/>
      <c r="B18" s="241" t="s">
        <v>504</v>
      </c>
      <c r="C18" s="407" t="s">
        <v>433</v>
      </c>
      <c r="D18" s="241" t="s">
        <v>504</v>
      </c>
      <c r="E18" s="408" t="s">
        <v>434</v>
      </c>
      <c r="F18" s="112">
        <f>F19+F20</f>
        <v>3383000</v>
      </c>
      <c r="G18" s="112">
        <f aca="true" t="shared" si="6" ref="G18:Q18">G19+G20</f>
        <v>3383000</v>
      </c>
      <c r="H18" s="112">
        <f t="shared" si="6"/>
        <v>737700</v>
      </c>
      <c r="I18" s="112">
        <f t="shared" si="6"/>
        <v>166000</v>
      </c>
      <c r="J18" s="112">
        <f t="shared" si="6"/>
        <v>0</v>
      </c>
      <c r="K18" s="112">
        <f t="shared" si="6"/>
        <v>403000</v>
      </c>
      <c r="L18" s="112">
        <f t="shared" si="6"/>
        <v>0</v>
      </c>
      <c r="M18" s="112">
        <f t="shared" si="6"/>
        <v>0</v>
      </c>
      <c r="N18" s="112">
        <f t="shared" si="6"/>
        <v>0</v>
      </c>
      <c r="O18" s="112">
        <f t="shared" si="6"/>
        <v>403000</v>
      </c>
      <c r="P18" s="112">
        <f t="shared" si="6"/>
        <v>403000</v>
      </c>
      <c r="Q18" s="112">
        <f t="shared" si="6"/>
        <v>0</v>
      </c>
      <c r="R18" s="100">
        <f t="shared" si="1"/>
        <v>3786000</v>
      </c>
    </row>
    <row r="19" spans="1:18" ht="18.75">
      <c r="A19" s="107"/>
      <c r="B19" s="286" t="s">
        <v>320</v>
      </c>
      <c r="C19" s="283" t="s">
        <v>149</v>
      </c>
      <c r="D19" s="283" t="s">
        <v>243</v>
      </c>
      <c r="E19" s="118" t="s">
        <v>321</v>
      </c>
      <c r="F19" s="112">
        <v>3383000</v>
      </c>
      <c r="G19" s="113">
        <v>3383000</v>
      </c>
      <c r="H19" s="113">
        <v>737700</v>
      </c>
      <c r="I19" s="113">
        <v>166000</v>
      </c>
      <c r="J19" s="112"/>
      <c r="K19" s="112">
        <v>194000</v>
      </c>
      <c r="L19" s="112"/>
      <c r="M19" s="112"/>
      <c r="N19" s="112"/>
      <c r="O19" s="113">
        <v>194000</v>
      </c>
      <c r="P19" s="113">
        <v>194000</v>
      </c>
      <c r="Q19" s="296"/>
      <c r="R19" s="100">
        <f t="shared" si="1"/>
        <v>3577000</v>
      </c>
    </row>
    <row r="20" spans="1:18" ht="37.5">
      <c r="A20" s="107"/>
      <c r="B20" s="422" t="s">
        <v>540</v>
      </c>
      <c r="C20" s="283" t="s">
        <v>541</v>
      </c>
      <c r="D20" s="283" t="s">
        <v>542</v>
      </c>
      <c r="E20" s="118" t="s">
        <v>543</v>
      </c>
      <c r="F20" s="112"/>
      <c r="G20" s="113"/>
      <c r="H20" s="113"/>
      <c r="I20" s="113"/>
      <c r="J20" s="112"/>
      <c r="K20" s="112">
        <v>209000</v>
      </c>
      <c r="L20" s="112"/>
      <c r="M20" s="112"/>
      <c r="N20" s="112"/>
      <c r="O20" s="113">
        <v>209000</v>
      </c>
      <c r="P20" s="113">
        <v>209000</v>
      </c>
      <c r="Q20" s="296"/>
      <c r="R20" s="100">
        <f t="shared" si="1"/>
        <v>209000</v>
      </c>
    </row>
    <row r="21" spans="1:18" ht="19.5" customHeight="1">
      <c r="A21" s="107"/>
      <c r="B21" s="241" t="s">
        <v>504</v>
      </c>
      <c r="C21" s="407" t="s">
        <v>322</v>
      </c>
      <c r="D21" s="258" t="s">
        <v>504</v>
      </c>
      <c r="E21" s="409" t="s">
        <v>323</v>
      </c>
      <c r="F21" s="112">
        <f>F22</f>
        <v>0</v>
      </c>
      <c r="G21" s="113"/>
      <c r="H21" s="113"/>
      <c r="I21" s="113"/>
      <c r="J21" s="113"/>
      <c r="K21" s="112">
        <f>K22</f>
        <v>997191</v>
      </c>
      <c r="L21" s="113"/>
      <c r="M21" s="113"/>
      <c r="N21" s="113"/>
      <c r="O21" s="112">
        <f>O22</f>
        <v>997191</v>
      </c>
      <c r="P21" s="112">
        <f>P22</f>
        <v>997191</v>
      </c>
      <c r="Q21" s="112">
        <f>Q22</f>
        <v>376000</v>
      </c>
      <c r="R21" s="100">
        <f>F22+K22</f>
        <v>997191</v>
      </c>
    </row>
    <row r="22" spans="1:18" ht="71.25" customHeight="1">
      <c r="A22" s="107"/>
      <c r="B22" s="283" t="s">
        <v>161</v>
      </c>
      <c r="C22" s="283" t="s">
        <v>153</v>
      </c>
      <c r="D22" s="283" t="s">
        <v>154</v>
      </c>
      <c r="E22" s="118" t="s">
        <v>19</v>
      </c>
      <c r="F22" s="112"/>
      <c r="G22" s="113"/>
      <c r="H22" s="113"/>
      <c r="I22" s="113"/>
      <c r="J22" s="113"/>
      <c r="K22" s="112">
        <v>997191</v>
      </c>
      <c r="L22" s="113"/>
      <c r="M22" s="113"/>
      <c r="N22" s="113"/>
      <c r="O22" s="113">
        <v>997191</v>
      </c>
      <c r="P22" s="113">
        <v>997191</v>
      </c>
      <c r="Q22" s="296">
        <v>376000</v>
      </c>
      <c r="R22" s="100">
        <f aca="true" t="shared" si="7" ref="R22:R27">F22+K22</f>
        <v>997191</v>
      </c>
    </row>
    <row r="23" spans="1:18" ht="37.5">
      <c r="A23" s="107"/>
      <c r="B23" s="258" t="s">
        <v>504</v>
      </c>
      <c r="C23" s="407" t="s">
        <v>420</v>
      </c>
      <c r="D23" s="410" t="s">
        <v>504</v>
      </c>
      <c r="E23" s="38" t="s">
        <v>324</v>
      </c>
      <c r="F23" s="112">
        <f>F24+F26</f>
        <v>2400000</v>
      </c>
      <c r="G23" s="112">
        <f aca="true" t="shared" si="8" ref="G23:Q23">G25+G27</f>
        <v>2400000</v>
      </c>
      <c r="H23" s="112">
        <f t="shared" si="8"/>
        <v>0</v>
      </c>
      <c r="I23" s="112">
        <f t="shared" si="8"/>
        <v>0</v>
      </c>
      <c r="J23" s="112">
        <f t="shared" si="8"/>
        <v>0</v>
      </c>
      <c r="K23" s="112">
        <f t="shared" si="8"/>
        <v>28000</v>
      </c>
      <c r="L23" s="112">
        <f t="shared" si="8"/>
        <v>21000</v>
      </c>
      <c r="M23" s="112">
        <f t="shared" si="8"/>
        <v>0</v>
      </c>
      <c r="N23" s="112">
        <f t="shared" si="8"/>
        <v>0</v>
      </c>
      <c r="O23" s="112">
        <f t="shared" si="8"/>
        <v>7000</v>
      </c>
      <c r="P23" s="112">
        <f t="shared" si="8"/>
        <v>7000</v>
      </c>
      <c r="Q23" s="295">
        <f t="shared" si="8"/>
        <v>7000</v>
      </c>
      <c r="R23" s="100">
        <f t="shared" si="7"/>
        <v>2428000</v>
      </c>
    </row>
    <row r="24" spans="1:18" ht="37.5">
      <c r="A24" s="107"/>
      <c r="B24" s="411" t="s">
        <v>326</v>
      </c>
      <c r="C24" s="280" t="s">
        <v>325</v>
      </c>
      <c r="D24" s="394" t="s">
        <v>504</v>
      </c>
      <c r="E24" s="396" t="s">
        <v>327</v>
      </c>
      <c r="F24" s="112">
        <f>F25</f>
        <v>240000</v>
      </c>
      <c r="G24" s="112">
        <f aca="true" t="shared" si="9" ref="G24:Q24">G25</f>
        <v>240000</v>
      </c>
      <c r="H24" s="112">
        <f t="shared" si="9"/>
        <v>0</v>
      </c>
      <c r="I24" s="112">
        <f t="shared" si="9"/>
        <v>0</v>
      </c>
      <c r="J24" s="112">
        <f t="shared" si="9"/>
        <v>0</v>
      </c>
      <c r="K24" s="112">
        <f t="shared" si="9"/>
        <v>0</v>
      </c>
      <c r="L24" s="112">
        <f t="shared" si="9"/>
        <v>0</v>
      </c>
      <c r="M24" s="112">
        <f t="shared" si="9"/>
        <v>0</v>
      </c>
      <c r="N24" s="112">
        <f t="shared" si="9"/>
        <v>0</v>
      </c>
      <c r="O24" s="112">
        <f t="shared" si="9"/>
        <v>0</v>
      </c>
      <c r="P24" s="112">
        <f t="shared" si="9"/>
        <v>0</v>
      </c>
      <c r="Q24" s="112">
        <f t="shared" si="9"/>
        <v>0</v>
      </c>
      <c r="R24" s="100">
        <f t="shared" si="7"/>
        <v>240000</v>
      </c>
    </row>
    <row r="25" spans="1:18" ht="37.5">
      <c r="A25" s="107"/>
      <c r="B25" s="412" t="s">
        <v>328</v>
      </c>
      <c r="C25" s="413" t="s">
        <v>329</v>
      </c>
      <c r="D25" s="413" t="s">
        <v>518</v>
      </c>
      <c r="E25" s="414" t="s">
        <v>519</v>
      </c>
      <c r="F25" s="112">
        <v>240000</v>
      </c>
      <c r="G25" s="113">
        <v>240000</v>
      </c>
      <c r="H25" s="113"/>
      <c r="I25" s="113"/>
      <c r="J25" s="113"/>
      <c r="K25" s="112"/>
      <c r="L25" s="112"/>
      <c r="M25" s="112"/>
      <c r="N25" s="112"/>
      <c r="O25" s="112"/>
      <c r="P25" s="112"/>
      <c r="Q25" s="113"/>
      <c r="R25" s="100">
        <f t="shared" si="7"/>
        <v>240000</v>
      </c>
    </row>
    <row r="26" spans="1:18" ht="37.5">
      <c r="A26" s="107"/>
      <c r="B26" s="427" t="s">
        <v>127</v>
      </c>
      <c r="C26" s="413" t="s">
        <v>128</v>
      </c>
      <c r="D26" s="428" t="s">
        <v>504</v>
      </c>
      <c r="E26" s="414" t="s">
        <v>129</v>
      </c>
      <c r="F26" s="112">
        <f>F27</f>
        <v>2160000</v>
      </c>
      <c r="G26" s="112">
        <f aca="true" t="shared" si="10" ref="G26:Q26">G27</f>
        <v>2160000</v>
      </c>
      <c r="H26" s="112">
        <f t="shared" si="10"/>
        <v>0</v>
      </c>
      <c r="I26" s="112">
        <f t="shared" si="10"/>
        <v>0</v>
      </c>
      <c r="J26" s="112">
        <f t="shared" si="10"/>
        <v>0</v>
      </c>
      <c r="K26" s="112">
        <f t="shared" si="10"/>
        <v>28000</v>
      </c>
      <c r="L26" s="112">
        <f t="shared" si="10"/>
        <v>21000</v>
      </c>
      <c r="M26" s="112">
        <f t="shared" si="10"/>
        <v>0</v>
      </c>
      <c r="N26" s="112">
        <f t="shared" si="10"/>
        <v>0</v>
      </c>
      <c r="O26" s="112">
        <f t="shared" si="10"/>
        <v>7000</v>
      </c>
      <c r="P26" s="112">
        <f t="shared" si="10"/>
        <v>7000</v>
      </c>
      <c r="Q26" s="295">
        <f t="shared" si="10"/>
        <v>7000</v>
      </c>
      <c r="R26" s="100">
        <f t="shared" si="7"/>
        <v>2188000</v>
      </c>
    </row>
    <row r="27" spans="1:18" ht="59.25" customHeight="1">
      <c r="A27" s="107"/>
      <c r="B27" s="415" t="s">
        <v>123</v>
      </c>
      <c r="C27" s="280" t="s">
        <v>124</v>
      </c>
      <c r="D27" s="416" t="s">
        <v>246</v>
      </c>
      <c r="E27" s="118" t="s">
        <v>125</v>
      </c>
      <c r="F27" s="112">
        <v>2160000</v>
      </c>
      <c r="G27" s="113">
        <v>2160000</v>
      </c>
      <c r="H27" s="113"/>
      <c r="I27" s="113"/>
      <c r="J27" s="113"/>
      <c r="K27" s="113">
        <v>28000</v>
      </c>
      <c r="L27" s="113">
        <v>21000</v>
      </c>
      <c r="M27" s="113"/>
      <c r="N27" s="113"/>
      <c r="O27" s="113">
        <v>7000</v>
      </c>
      <c r="P27" s="113">
        <v>7000</v>
      </c>
      <c r="Q27" s="296">
        <v>7000</v>
      </c>
      <c r="R27" s="100">
        <f t="shared" si="7"/>
        <v>2188000</v>
      </c>
    </row>
    <row r="28" spans="1:18" ht="39.75" customHeight="1">
      <c r="A28" s="107"/>
      <c r="B28" s="258" t="s">
        <v>504</v>
      </c>
      <c r="C28" s="417" t="s">
        <v>330</v>
      </c>
      <c r="D28" s="258" t="s">
        <v>504</v>
      </c>
      <c r="E28" s="38" t="s">
        <v>331</v>
      </c>
      <c r="F28" s="112">
        <f>F29</f>
        <v>20000</v>
      </c>
      <c r="G28" s="112">
        <f aca="true" t="shared" si="11" ref="G28:Q28">G29</f>
        <v>20000</v>
      </c>
      <c r="H28" s="112">
        <f t="shared" si="11"/>
        <v>0</v>
      </c>
      <c r="I28" s="112">
        <f t="shared" si="11"/>
        <v>0</v>
      </c>
      <c r="J28" s="112">
        <f t="shared" si="11"/>
        <v>0</v>
      </c>
      <c r="K28" s="112">
        <f t="shared" si="11"/>
        <v>0</v>
      </c>
      <c r="L28" s="112">
        <f t="shared" si="11"/>
        <v>0</v>
      </c>
      <c r="M28" s="112">
        <f t="shared" si="11"/>
        <v>0</v>
      </c>
      <c r="N28" s="112">
        <f t="shared" si="11"/>
        <v>0</v>
      </c>
      <c r="O28" s="112">
        <f t="shared" si="11"/>
        <v>0</v>
      </c>
      <c r="P28" s="112">
        <f t="shared" si="11"/>
        <v>0</v>
      </c>
      <c r="Q28" s="112">
        <f t="shared" si="11"/>
        <v>0</v>
      </c>
      <c r="R28" s="100">
        <f t="shared" si="1"/>
        <v>20000</v>
      </c>
    </row>
    <row r="29" spans="1:18" ht="42" customHeight="1">
      <c r="A29" s="107"/>
      <c r="B29" s="415" t="s">
        <v>332</v>
      </c>
      <c r="C29" s="280" t="s">
        <v>333</v>
      </c>
      <c r="D29" s="416" t="s">
        <v>247</v>
      </c>
      <c r="E29" s="118" t="s">
        <v>520</v>
      </c>
      <c r="F29" s="112">
        <v>20000</v>
      </c>
      <c r="G29" s="113">
        <v>20000</v>
      </c>
      <c r="H29" s="113"/>
      <c r="I29" s="113"/>
      <c r="J29" s="113"/>
      <c r="K29" s="112"/>
      <c r="L29" s="112"/>
      <c r="M29" s="112"/>
      <c r="N29" s="112"/>
      <c r="O29" s="112"/>
      <c r="P29" s="112"/>
      <c r="Q29" s="113"/>
      <c r="R29" s="100">
        <f t="shared" si="1"/>
        <v>20000</v>
      </c>
    </row>
    <row r="30" spans="1:18" ht="62.25" customHeight="1">
      <c r="A30" s="107"/>
      <c r="B30" s="258" t="s">
        <v>504</v>
      </c>
      <c r="C30" s="417" t="s">
        <v>334</v>
      </c>
      <c r="D30" s="258" t="s">
        <v>504</v>
      </c>
      <c r="E30" s="38" t="s">
        <v>335</v>
      </c>
      <c r="F30" s="112">
        <f>F31</f>
        <v>80000</v>
      </c>
      <c r="G30" s="112">
        <f aca="true" t="shared" si="12" ref="G30:Q30">G31</f>
        <v>80000</v>
      </c>
      <c r="H30" s="112">
        <f t="shared" si="12"/>
        <v>0</v>
      </c>
      <c r="I30" s="112">
        <f t="shared" si="12"/>
        <v>0</v>
      </c>
      <c r="J30" s="112">
        <f t="shared" si="12"/>
        <v>0</v>
      </c>
      <c r="K30" s="112">
        <f t="shared" si="12"/>
        <v>0</v>
      </c>
      <c r="L30" s="112">
        <f t="shared" si="12"/>
        <v>0</v>
      </c>
      <c r="M30" s="112">
        <f t="shared" si="12"/>
        <v>0</v>
      </c>
      <c r="N30" s="112">
        <f t="shared" si="12"/>
        <v>0</v>
      </c>
      <c r="O30" s="112">
        <f t="shared" si="12"/>
        <v>0</v>
      </c>
      <c r="P30" s="112">
        <f t="shared" si="12"/>
        <v>0</v>
      </c>
      <c r="Q30" s="112">
        <f t="shared" si="12"/>
        <v>0</v>
      </c>
      <c r="R30" s="100">
        <f t="shared" si="1"/>
        <v>80000</v>
      </c>
    </row>
    <row r="31" spans="1:18" ht="60" customHeight="1">
      <c r="A31" s="107"/>
      <c r="B31" s="415" t="s">
        <v>336</v>
      </c>
      <c r="C31" s="108" t="s">
        <v>337</v>
      </c>
      <c r="D31" s="108" t="s">
        <v>248</v>
      </c>
      <c r="E31" s="418" t="s">
        <v>338</v>
      </c>
      <c r="F31" s="112">
        <v>80000</v>
      </c>
      <c r="G31" s="113">
        <v>80000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00">
        <f t="shared" si="1"/>
        <v>80000</v>
      </c>
    </row>
    <row r="32" spans="1:18" s="106" customFormat="1" ht="44.25" customHeight="1">
      <c r="A32" s="102"/>
      <c r="B32" s="258" t="s">
        <v>504</v>
      </c>
      <c r="C32" s="420" t="s">
        <v>360</v>
      </c>
      <c r="D32" s="258" t="s">
        <v>504</v>
      </c>
      <c r="E32" s="421" t="s">
        <v>361</v>
      </c>
      <c r="F32" s="105">
        <f>F33</f>
        <v>0</v>
      </c>
      <c r="G32" s="105">
        <f aca="true" t="shared" si="13" ref="G32:Q32">G33</f>
        <v>0</v>
      </c>
      <c r="H32" s="105">
        <f t="shared" si="13"/>
        <v>0</v>
      </c>
      <c r="I32" s="105">
        <f t="shared" si="13"/>
        <v>0</v>
      </c>
      <c r="J32" s="105">
        <f t="shared" si="13"/>
        <v>0</v>
      </c>
      <c r="K32" s="105">
        <f t="shared" si="13"/>
        <v>69410</v>
      </c>
      <c r="L32" s="105">
        <f t="shared" si="13"/>
        <v>0</v>
      </c>
      <c r="M32" s="105">
        <f t="shared" si="13"/>
        <v>0</v>
      </c>
      <c r="N32" s="105">
        <f t="shared" si="13"/>
        <v>0</v>
      </c>
      <c r="O32" s="105">
        <f t="shared" si="13"/>
        <v>69410</v>
      </c>
      <c r="P32" s="105">
        <f t="shared" si="13"/>
        <v>0</v>
      </c>
      <c r="Q32" s="105">
        <f t="shared" si="13"/>
        <v>0</v>
      </c>
      <c r="R32" s="100">
        <f t="shared" si="1"/>
        <v>69410</v>
      </c>
    </row>
    <row r="33" spans="1:18" ht="42.75" customHeight="1">
      <c r="A33" s="107"/>
      <c r="B33" s="108" t="s">
        <v>357</v>
      </c>
      <c r="C33" s="108" t="s">
        <v>358</v>
      </c>
      <c r="D33" s="108" t="s">
        <v>521</v>
      </c>
      <c r="E33" s="251" t="s">
        <v>359</v>
      </c>
      <c r="F33" s="105"/>
      <c r="G33" s="109"/>
      <c r="H33" s="109"/>
      <c r="I33" s="109"/>
      <c r="J33" s="109"/>
      <c r="K33" s="105">
        <v>69410</v>
      </c>
      <c r="L33" s="109"/>
      <c r="M33" s="109"/>
      <c r="N33" s="109"/>
      <c r="O33" s="109">
        <v>69410</v>
      </c>
      <c r="P33" s="109"/>
      <c r="Q33" s="109"/>
      <c r="R33" s="100">
        <f t="shared" si="1"/>
        <v>69410</v>
      </c>
    </row>
    <row r="34" spans="1:18" ht="61.5" customHeight="1">
      <c r="A34" s="120"/>
      <c r="B34" s="254" t="s">
        <v>382</v>
      </c>
      <c r="C34" s="254"/>
      <c r="D34" s="254"/>
      <c r="E34" s="247" t="s">
        <v>367</v>
      </c>
      <c r="F34" s="255">
        <f>F35</f>
        <v>36385278</v>
      </c>
      <c r="G34" s="255">
        <f aca="true" t="shared" si="14" ref="G34:Q34">G35</f>
        <v>36385278</v>
      </c>
      <c r="H34" s="255">
        <f t="shared" si="14"/>
        <v>23380192</v>
      </c>
      <c r="I34" s="255">
        <f t="shared" si="14"/>
        <v>5084060</v>
      </c>
      <c r="J34" s="255">
        <f t="shared" si="14"/>
        <v>0</v>
      </c>
      <c r="K34" s="255">
        <f t="shared" si="14"/>
        <v>1947592</v>
      </c>
      <c r="L34" s="255">
        <f t="shared" si="14"/>
        <v>427000</v>
      </c>
      <c r="M34" s="255">
        <f t="shared" si="14"/>
        <v>0</v>
      </c>
      <c r="N34" s="255">
        <f t="shared" si="14"/>
        <v>0</v>
      </c>
      <c r="O34" s="255">
        <f t="shared" si="14"/>
        <v>228334</v>
      </c>
      <c r="P34" s="255">
        <f t="shared" si="14"/>
        <v>1520592</v>
      </c>
      <c r="Q34" s="255">
        <f t="shared" si="14"/>
        <v>1242216</v>
      </c>
      <c r="R34" s="100">
        <f t="shared" si="1"/>
        <v>38332870</v>
      </c>
    </row>
    <row r="35" spans="1:18" ht="55.5" customHeight="1">
      <c r="A35" s="107"/>
      <c r="B35" s="249" t="s">
        <v>383</v>
      </c>
      <c r="C35" s="249"/>
      <c r="D35" s="249"/>
      <c r="E35" s="257" t="s">
        <v>367</v>
      </c>
      <c r="F35" s="261">
        <f aca="true" t="shared" si="15" ref="F35:Q35">F36+F38+F49+F53+F58</f>
        <v>36385278</v>
      </c>
      <c r="G35" s="261">
        <f t="shared" si="15"/>
        <v>36385278</v>
      </c>
      <c r="H35" s="261">
        <f t="shared" si="15"/>
        <v>23380192</v>
      </c>
      <c r="I35" s="261">
        <f t="shared" si="15"/>
        <v>5084060</v>
      </c>
      <c r="J35" s="261">
        <f t="shared" si="15"/>
        <v>0</v>
      </c>
      <c r="K35" s="261">
        <f t="shared" si="15"/>
        <v>1947592</v>
      </c>
      <c r="L35" s="261">
        <f t="shared" si="15"/>
        <v>427000</v>
      </c>
      <c r="M35" s="261">
        <f t="shared" si="15"/>
        <v>0</v>
      </c>
      <c r="N35" s="261">
        <f t="shared" si="15"/>
        <v>0</v>
      </c>
      <c r="O35" s="261">
        <f t="shared" si="15"/>
        <v>228334</v>
      </c>
      <c r="P35" s="261">
        <f t="shared" si="15"/>
        <v>1520592</v>
      </c>
      <c r="Q35" s="261">
        <f t="shared" si="15"/>
        <v>1242216</v>
      </c>
      <c r="R35" s="100">
        <f t="shared" si="1"/>
        <v>38332870</v>
      </c>
    </row>
    <row r="36" spans="1:18" ht="34.5" customHeight="1">
      <c r="A36" s="107"/>
      <c r="B36" s="241" t="s">
        <v>504</v>
      </c>
      <c r="C36" s="103" t="s">
        <v>505</v>
      </c>
      <c r="D36" s="241" t="s">
        <v>504</v>
      </c>
      <c r="E36" s="104" t="s">
        <v>419</v>
      </c>
      <c r="F36" s="121">
        <f>F37</f>
        <v>318000</v>
      </c>
      <c r="G36" s="121">
        <f aca="true" t="shared" si="16" ref="G36:Q36">G37</f>
        <v>318000</v>
      </c>
      <c r="H36" s="121">
        <f t="shared" si="16"/>
        <v>240000</v>
      </c>
      <c r="I36" s="121">
        <f t="shared" si="16"/>
        <v>0</v>
      </c>
      <c r="J36" s="121">
        <f t="shared" si="16"/>
        <v>0</v>
      </c>
      <c r="K36" s="121">
        <f t="shared" si="16"/>
        <v>0</v>
      </c>
      <c r="L36" s="121">
        <f t="shared" si="16"/>
        <v>0</v>
      </c>
      <c r="M36" s="121">
        <f t="shared" si="16"/>
        <v>0</v>
      </c>
      <c r="N36" s="121">
        <f t="shared" si="16"/>
        <v>0</v>
      </c>
      <c r="O36" s="121">
        <f t="shared" si="16"/>
        <v>0</v>
      </c>
      <c r="P36" s="121">
        <f t="shared" si="16"/>
        <v>0</v>
      </c>
      <c r="Q36" s="121">
        <f t="shared" si="16"/>
        <v>0</v>
      </c>
      <c r="R36" s="100">
        <f t="shared" si="1"/>
        <v>318000</v>
      </c>
    </row>
    <row r="37" spans="1:18" ht="66" customHeight="1">
      <c r="A37" s="107"/>
      <c r="B37" s="108" t="s">
        <v>385</v>
      </c>
      <c r="C37" s="108" t="s">
        <v>386</v>
      </c>
      <c r="D37" s="108" t="s">
        <v>242</v>
      </c>
      <c r="E37" s="251" t="s">
        <v>388</v>
      </c>
      <c r="F37" s="121">
        <v>318000</v>
      </c>
      <c r="G37" s="114">
        <v>318000</v>
      </c>
      <c r="H37" s="114">
        <v>240000</v>
      </c>
      <c r="I37" s="114"/>
      <c r="J37" s="121"/>
      <c r="K37" s="114"/>
      <c r="L37" s="114"/>
      <c r="M37" s="114"/>
      <c r="N37" s="114"/>
      <c r="O37" s="114"/>
      <c r="P37" s="114"/>
      <c r="Q37" s="121"/>
      <c r="R37" s="100">
        <f t="shared" si="1"/>
        <v>318000</v>
      </c>
    </row>
    <row r="38" spans="1:18" ht="27" customHeight="1">
      <c r="A38" s="107"/>
      <c r="B38" s="241" t="s">
        <v>504</v>
      </c>
      <c r="C38" s="103" t="s">
        <v>439</v>
      </c>
      <c r="D38" s="241" t="s">
        <v>504</v>
      </c>
      <c r="E38" s="104" t="s">
        <v>440</v>
      </c>
      <c r="F38" s="121">
        <f aca="true" t="shared" si="17" ref="F38:Q38">F39+F40+F44+F45+F46</f>
        <v>34290818</v>
      </c>
      <c r="G38" s="121">
        <f t="shared" si="17"/>
        <v>34290818</v>
      </c>
      <c r="H38" s="121">
        <f t="shared" si="17"/>
        <v>22156592</v>
      </c>
      <c r="I38" s="121">
        <f t="shared" si="17"/>
        <v>4806900</v>
      </c>
      <c r="J38" s="121">
        <f t="shared" si="17"/>
        <v>0</v>
      </c>
      <c r="K38" s="121">
        <f t="shared" si="17"/>
        <v>1719258</v>
      </c>
      <c r="L38" s="121">
        <f t="shared" si="17"/>
        <v>427000</v>
      </c>
      <c r="M38" s="121">
        <f t="shared" si="17"/>
        <v>0</v>
      </c>
      <c r="N38" s="121">
        <f t="shared" si="17"/>
        <v>0</v>
      </c>
      <c r="O38" s="121">
        <f t="shared" si="17"/>
        <v>0</v>
      </c>
      <c r="P38" s="121">
        <f t="shared" si="17"/>
        <v>1292258</v>
      </c>
      <c r="Q38" s="121">
        <f t="shared" si="17"/>
        <v>1137935</v>
      </c>
      <c r="R38" s="100">
        <f t="shared" si="1"/>
        <v>36010076</v>
      </c>
    </row>
    <row r="39" spans="1:18" ht="33.75" customHeight="1">
      <c r="A39" s="107"/>
      <c r="B39" s="283" t="s">
        <v>389</v>
      </c>
      <c r="C39" s="283" t="s">
        <v>377</v>
      </c>
      <c r="D39" s="283" t="s">
        <v>368</v>
      </c>
      <c r="E39" s="118" t="s">
        <v>390</v>
      </c>
      <c r="F39" s="112">
        <v>5201560</v>
      </c>
      <c r="G39" s="113">
        <v>5201560</v>
      </c>
      <c r="H39" s="113">
        <v>3128900</v>
      </c>
      <c r="I39" s="113">
        <v>761800</v>
      </c>
      <c r="J39" s="122"/>
      <c r="K39" s="112">
        <v>150000</v>
      </c>
      <c r="L39" s="113">
        <v>150000</v>
      </c>
      <c r="M39" s="123">
        <v>0</v>
      </c>
      <c r="N39" s="123">
        <v>0</v>
      </c>
      <c r="O39" s="115"/>
      <c r="P39" s="122"/>
      <c r="Q39" s="122"/>
      <c r="R39" s="100">
        <f t="shared" si="1"/>
        <v>5351560</v>
      </c>
    </row>
    <row r="40" spans="1:18" ht="96" customHeight="1">
      <c r="A40" s="107"/>
      <c r="B40" s="283" t="s">
        <v>391</v>
      </c>
      <c r="C40" s="283" t="s">
        <v>441</v>
      </c>
      <c r="D40" s="283" t="s">
        <v>369</v>
      </c>
      <c r="E40" s="118" t="s">
        <v>526</v>
      </c>
      <c r="F40" s="112">
        <v>25078518</v>
      </c>
      <c r="G40" s="113">
        <v>25078518</v>
      </c>
      <c r="H40" s="113">
        <v>16030292</v>
      </c>
      <c r="I40" s="113">
        <v>3885900</v>
      </c>
      <c r="J40" s="122"/>
      <c r="K40" s="112">
        <v>1524258</v>
      </c>
      <c r="L40" s="113">
        <v>232000</v>
      </c>
      <c r="M40" s="123"/>
      <c r="N40" s="123"/>
      <c r="O40" s="113"/>
      <c r="P40" s="113">
        <v>1292258</v>
      </c>
      <c r="Q40" s="122">
        <v>1137935</v>
      </c>
      <c r="R40" s="100">
        <f t="shared" si="1"/>
        <v>26602776</v>
      </c>
    </row>
    <row r="41" spans="1:18" ht="126.75" customHeight="1">
      <c r="A41" s="107"/>
      <c r="B41" s="391" t="s">
        <v>391</v>
      </c>
      <c r="C41" s="391" t="s">
        <v>441</v>
      </c>
      <c r="D41" s="391" t="s">
        <v>369</v>
      </c>
      <c r="E41" s="124" t="s">
        <v>527</v>
      </c>
      <c r="F41" s="125">
        <v>10917600</v>
      </c>
      <c r="G41" s="125">
        <v>10917600</v>
      </c>
      <c r="H41" s="125">
        <v>8948850</v>
      </c>
      <c r="I41" s="125"/>
      <c r="J41" s="125"/>
      <c r="K41" s="112"/>
      <c r="L41" s="113"/>
      <c r="M41" s="123"/>
      <c r="N41" s="123"/>
      <c r="O41" s="115"/>
      <c r="P41" s="122"/>
      <c r="Q41" s="122"/>
      <c r="R41" s="100">
        <f t="shared" si="1"/>
        <v>10917600</v>
      </c>
    </row>
    <row r="42" spans="1:18" ht="176.25" customHeight="1">
      <c r="A42" s="107"/>
      <c r="B42" s="391" t="s">
        <v>391</v>
      </c>
      <c r="C42" s="391" t="s">
        <v>441</v>
      </c>
      <c r="D42" s="391" t="s">
        <v>369</v>
      </c>
      <c r="E42" s="124" t="s">
        <v>28</v>
      </c>
      <c r="F42" s="125">
        <v>343365</v>
      </c>
      <c r="G42" s="125">
        <v>343365</v>
      </c>
      <c r="H42" s="125">
        <v>225709</v>
      </c>
      <c r="I42" s="125"/>
      <c r="J42" s="125"/>
      <c r="K42" s="112"/>
      <c r="L42" s="113"/>
      <c r="M42" s="123"/>
      <c r="N42" s="123"/>
      <c r="O42" s="115"/>
      <c r="P42" s="122"/>
      <c r="Q42" s="122"/>
      <c r="R42" s="100">
        <f t="shared" si="1"/>
        <v>343365</v>
      </c>
    </row>
    <row r="43" spans="1:18" ht="204" customHeight="1">
      <c r="A43" s="107"/>
      <c r="B43" s="391" t="s">
        <v>391</v>
      </c>
      <c r="C43" s="391" t="s">
        <v>441</v>
      </c>
      <c r="D43" s="391" t="s">
        <v>369</v>
      </c>
      <c r="E43" s="124" t="s">
        <v>29</v>
      </c>
      <c r="F43" s="125">
        <v>1347400</v>
      </c>
      <c r="G43" s="125">
        <v>1347400</v>
      </c>
      <c r="H43" s="125">
        <v>380983</v>
      </c>
      <c r="I43" s="125">
        <v>882600</v>
      </c>
      <c r="J43" s="125"/>
      <c r="K43" s="112"/>
      <c r="L43" s="113"/>
      <c r="M43" s="123"/>
      <c r="N43" s="123"/>
      <c r="O43" s="115"/>
      <c r="P43" s="122"/>
      <c r="Q43" s="122"/>
      <c r="R43" s="100"/>
    </row>
    <row r="44" spans="1:18" ht="57.75" customHeight="1">
      <c r="A44" s="107"/>
      <c r="B44" s="283" t="s">
        <v>392</v>
      </c>
      <c r="C44" s="283" t="s">
        <v>507</v>
      </c>
      <c r="D44" s="283" t="s">
        <v>380</v>
      </c>
      <c r="E44" s="252" t="s">
        <v>7</v>
      </c>
      <c r="F44" s="112">
        <v>2460000</v>
      </c>
      <c r="G44" s="113">
        <v>2460000</v>
      </c>
      <c r="H44" s="113">
        <v>1848500</v>
      </c>
      <c r="I44" s="113">
        <v>98800</v>
      </c>
      <c r="J44" s="122"/>
      <c r="K44" s="112">
        <v>45000</v>
      </c>
      <c r="L44" s="113">
        <v>45000</v>
      </c>
      <c r="M44" s="123"/>
      <c r="N44" s="123"/>
      <c r="O44" s="115"/>
      <c r="P44" s="122"/>
      <c r="Q44" s="122"/>
      <c r="R44" s="100">
        <f t="shared" si="1"/>
        <v>2505000</v>
      </c>
    </row>
    <row r="45" spans="1:18" ht="44.25" customHeight="1">
      <c r="A45" s="107"/>
      <c r="B45" s="283" t="s">
        <v>393</v>
      </c>
      <c r="C45" s="283" t="s">
        <v>396</v>
      </c>
      <c r="D45" s="283" t="s">
        <v>370</v>
      </c>
      <c r="E45" s="252" t="s">
        <v>394</v>
      </c>
      <c r="F45" s="112">
        <v>242500</v>
      </c>
      <c r="G45" s="113">
        <v>242500</v>
      </c>
      <c r="H45" s="113">
        <v>165200</v>
      </c>
      <c r="I45" s="113"/>
      <c r="J45" s="114"/>
      <c r="K45" s="112"/>
      <c r="L45" s="123"/>
      <c r="M45" s="123"/>
      <c r="N45" s="123"/>
      <c r="O45" s="115"/>
      <c r="P45" s="114"/>
      <c r="Q45" s="122"/>
      <c r="R45" s="100">
        <f t="shared" si="1"/>
        <v>242500</v>
      </c>
    </row>
    <row r="46" spans="1:18" s="128" customFormat="1" ht="41.25" customHeight="1">
      <c r="A46" s="126"/>
      <c r="B46" s="286" t="s">
        <v>395</v>
      </c>
      <c r="C46" s="286" t="s">
        <v>397</v>
      </c>
      <c r="D46" s="283" t="s">
        <v>504</v>
      </c>
      <c r="E46" s="260" t="s">
        <v>398</v>
      </c>
      <c r="F46" s="112">
        <f>F47+F48</f>
        <v>1308240</v>
      </c>
      <c r="G46" s="112">
        <f aca="true" t="shared" si="18" ref="G46:Q46">G47+G48</f>
        <v>1308240</v>
      </c>
      <c r="H46" s="112">
        <f t="shared" si="18"/>
        <v>983700</v>
      </c>
      <c r="I46" s="112">
        <f t="shared" si="18"/>
        <v>60400</v>
      </c>
      <c r="J46" s="112">
        <f t="shared" si="18"/>
        <v>0</v>
      </c>
      <c r="K46" s="112">
        <f t="shared" si="18"/>
        <v>0</v>
      </c>
      <c r="L46" s="112">
        <f t="shared" si="18"/>
        <v>0</v>
      </c>
      <c r="M46" s="112">
        <f t="shared" si="18"/>
        <v>0</v>
      </c>
      <c r="N46" s="112">
        <f t="shared" si="18"/>
        <v>0</v>
      </c>
      <c r="O46" s="112">
        <f t="shared" si="18"/>
        <v>0</v>
      </c>
      <c r="P46" s="112">
        <f t="shared" si="18"/>
        <v>0</v>
      </c>
      <c r="Q46" s="112">
        <f t="shared" si="18"/>
        <v>0</v>
      </c>
      <c r="R46" s="100">
        <f t="shared" si="1"/>
        <v>1308240</v>
      </c>
    </row>
    <row r="47" spans="1:18" s="128" customFormat="1" ht="41.25" customHeight="1">
      <c r="A47" s="126"/>
      <c r="B47" s="422" t="s">
        <v>195</v>
      </c>
      <c r="C47" s="423" t="s">
        <v>194</v>
      </c>
      <c r="D47" s="286" t="s">
        <v>370</v>
      </c>
      <c r="E47" s="396" t="s">
        <v>196</v>
      </c>
      <c r="F47" s="112">
        <v>1304500</v>
      </c>
      <c r="G47" s="113">
        <v>1304500</v>
      </c>
      <c r="H47" s="113">
        <v>983700</v>
      </c>
      <c r="I47" s="113">
        <v>60400</v>
      </c>
      <c r="J47" s="127"/>
      <c r="K47" s="121"/>
      <c r="L47" s="114"/>
      <c r="M47" s="114"/>
      <c r="N47" s="114"/>
      <c r="O47" s="114"/>
      <c r="P47" s="114"/>
      <c r="Q47" s="127"/>
      <c r="R47" s="100">
        <f t="shared" si="1"/>
        <v>1304500</v>
      </c>
    </row>
    <row r="48" spans="1:18" s="128" customFormat="1" ht="41.25" customHeight="1">
      <c r="A48" s="126"/>
      <c r="B48" s="422" t="s">
        <v>528</v>
      </c>
      <c r="C48" s="423" t="s">
        <v>529</v>
      </c>
      <c r="D48" s="286" t="s">
        <v>370</v>
      </c>
      <c r="E48" s="396" t="s">
        <v>531</v>
      </c>
      <c r="F48" s="112">
        <v>3740</v>
      </c>
      <c r="G48" s="113">
        <v>3740</v>
      </c>
      <c r="H48" s="113"/>
      <c r="I48" s="113"/>
      <c r="J48" s="127"/>
      <c r="K48" s="121"/>
      <c r="L48" s="114"/>
      <c r="M48" s="114"/>
      <c r="N48" s="114"/>
      <c r="O48" s="114"/>
      <c r="P48" s="114"/>
      <c r="Q48" s="127"/>
      <c r="R48" s="100">
        <f t="shared" si="1"/>
        <v>3740</v>
      </c>
    </row>
    <row r="49" spans="1:18" ht="30" customHeight="1">
      <c r="A49" s="107"/>
      <c r="B49" s="241" t="s">
        <v>504</v>
      </c>
      <c r="C49" s="259" t="s">
        <v>432</v>
      </c>
      <c r="D49" s="258" t="s">
        <v>504</v>
      </c>
      <c r="E49" s="404" t="s">
        <v>431</v>
      </c>
      <c r="F49" s="112">
        <f>F50+F52</f>
        <v>118500</v>
      </c>
      <c r="G49" s="112">
        <f aca="true" t="shared" si="19" ref="G49:Q49">G50+G52</f>
        <v>118500</v>
      </c>
      <c r="H49" s="112">
        <f t="shared" si="19"/>
        <v>0</v>
      </c>
      <c r="I49" s="112">
        <f t="shared" si="19"/>
        <v>0</v>
      </c>
      <c r="J49" s="112">
        <f t="shared" si="19"/>
        <v>0</v>
      </c>
      <c r="K49" s="112">
        <f t="shared" si="19"/>
        <v>0</v>
      </c>
      <c r="L49" s="112">
        <f t="shared" si="19"/>
        <v>0</v>
      </c>
      <c r="M49" s="112">
        <f t="shared" si="19"/>
        <v>0</v>
      </c>
      <c r="N49" s="112">
        <f t="shared" si="19"/>
        <v>0</v>
      </c>
      <c r="O49" s="112">
        <f t="shared" si="19"/>
        <v>0</v>
      </c>
      <c r="P49" s="112">
        <f t="shared" si="19"/>
        <v>0</v>
      </c>
      <c r="Q49" s="112">
        <f t="shared" si="19"/>
        <v>0</v>
      </c>
      <c r="R49" s="100">
        <f t="shared" si="1"/>
        <v>118500</v>
      </c>
    </row>
    <row r="50" spans="1:18" ht="42.75" customHeight="1">
      <c r="A50" s="107"/>
      <c r="B50" s="286" t="s">
        <v>250</v>
      </c>
      <c r="C50" s="283" t="s">
        <v>494</v>
      </c>
      <c r="D50" s="283" t="s">
        <v>504</v>
      </c>
      <c r="E50" s="252" t="s">
        <v>251</v>
      </c>
      <c r="F50" s="112">
        <f>F51</f>
        <v>58500</v>
      </c>
      <c r="G50" s="112">
        <f aca="true" t="shared" si="20" ref="G50:Q50">G51</f>
        <v>58500</v>
      </c>
      <c r="H50" s="112">
        <f t="shared" si="20"/>
        <v>0</v>
      </c>
      <c r="I50" s="112">
        <f t="shared" si="20"/>
        <v>0</v>
      </c>
      <c r="J50" s="112">
        <f t="shared" si="20"/>
        <v>0</v>
      </c>
      <c r="K50" s="112">
        <f t="shared" si="20"/>
        <v>0</v>
      </c>
      <c r="L50" s="112">
        <f t="shared" si="20"/>
        <v>0</v>
      </c>
      <c r="M50" s="112">
        <f t="shared" si="20"/>
        <v>0</v>
      </c>
      <c r="N50" s="112">
        <f t="shared" si="20"/>
        <v>0</v>
      </c>
      <c r="O50" s="112">
        <f t="shared" si="20"/>
        <v>0</v>
      </c>
      <c r="P50" s="112">
        <f t="shared" si="20"/>
        <v>0</v>
      </c>
      <c r="Q50" s="112">
        <f t="shared" si="20"/>
        <v>0</v>
      </c>
      <c r="R50" s="100">
        <f aca="true" t="shared" si="21" ref="R50:R87">F50+K50</f>
        <v>58500</v>
      </c>
    </row>
    <row r="51" spans="1:18" ht="59.25" customHeight="1">
      <c r="A51" s="107"/>
      <c r="B51" s="286" t="s">
        <v>252</v>
      </c>
      <c r="C51" s="283" t="s">
        <v>253</v>
      </c>
      <c r="D51" s="283" t="s">
        <v>371</v>
      </c>
      <c r="E51" s="396" t="s">
        <v>254</v>
      </c>
      <c r="F51" s="112">
        <v>58500</v>
      </c>
      <c r="G51" s="113">
        <v>58500</v>
      </c>
      <c r="H51" s="114"/>
      <c r="I51" s="114"/>
      <c r="J51" s="114"/>
      <c r="K51" s="114"/>
      <c r="L51" s="115"/>
      <c r="M51" s="115"/>
      <c r="N51" s="115"/>
      <c r="O51" s="115"/>
      <c r="P51" s="114"/>
      <c r="Q51" s="114"/>
      <c r="R51" s="100">
        <f t="shared" si="21"/>
        <v>58500</v>
      </c>
    </row>
    <row r="52" spans="1:19" ht="94.5" customHeight="1">
      <c r="A52" s="107"/>
      <c r="B52" s="397" t="s">
        <v>255</v>
      </c>
      <c r="C52" s="397" t="s">
        <v>447</v>
      </c>
      <c r="D52" s="397" t="s">
        <v>371</v>
      </c>
      <c r="E52" s="398" t="s">
        <v>53</v>
      </c>
      <c r="F52" s="112">
        <v>60000</v>
      </c>
      <c r="G52" s="130">
        <v>60000</v>
      </c>
      <c r="H52" s="113"/>
      <c r="I52" s="113"/>
      <c r="J52" s="113"/>
      <c r="K52" s="112"/>
      <c r="L52" s="113"/>
      <c r="M52" s="113"/>
      <c r="N52" s="113"/>
      <c r="O52" s="113"/>
      <c r="P52" s="113"/>
      <c r="Q52" s="113"/>
      <c r="R52" s="100">
        <f t="shared" si="21"/>
        <v>60000</v>
      </c>
      <c r="S52" s="131"/>
    </row>
    <row r="53" spans="1:19" ht="30" customHeight="1">
      <c r="A53" s="107"/>
      <c r="B53" s="241" t="s">
        <v>504</v>
      </c>
      <c r="C53" s="103" t="s">
        <v>452</v>
      </c>
      <c r="D53" s="241" t="s">
        <v>504</v>
      </c>
      <c r="E53" s="104" t="s">
        <v>453</v>
      </c>
      <c r="F53" s="112">
        <f>F54+F56</f>
        <v>1657960</v>
      </c>
      <c r="G53" s="112">
        <f aca="true" t="shared" si="22" ref="G53:Q53">G54+G56</f>
        <v>1657960</v>
      </c>
      <c r="H53" s="112">
        <f t="shared" si="22"/>
        <v>983600</v>
      </c>
      <c r="I53" s="112">
        <f t="shared" si="22"/>
        <v>277160</v>
      </c>
      <c r="J53" s="112">
        <f t="shared" si="22"/>
        <v>0</v>
      </c>
      <c r="K53" s="112">
        <f t="shared" si="22"/>
        <v>0</v>
      </c>
      <c r="L53" s="112">
        <f t="shared" si="22"/>
        <v>0</v>
      </c>
      <c r="M53" s="112">
        <f t="shared" si="22"/>
        <v>0</v>
      </c>
      <c r="N53" s="112">
        <f t="shared" si="22"/>
        <v>0</v>
      </c>
      <c r="O53" s="112">
        <f t="shared" si="22"/>
        <v>0</v>
      </c>
      <c r="P53" s="112">
        <f t="shared" si="22"/>
        <v>0</v>
      </c>
      <c r="Q53" s="295">
        <f t="shared" si="22"/>
        <v>0</v>
      </c>
      <c r="R53" s="100">
        <f t="shared" si="21"/>
        <v>1657960</v>
      </c>
      <c r="S53" s="131"/>
    </row>
    <row r="54" spans="1:18" ht="27" customHeight="1">
      <c r="A54" s="107"/>
      <c r="B54" s="393" t="s">
        <v>316</v>
      </c>
      <c r="C54" s="393" t="s">
        <v>449</v>
      </c>
      <c r="D54" s="394" t="s">
        <v>504</v>
      </c>
      <c r="E54" s="395" t="s">
        <v>54</v>
      </c>
      <c r="F54" s="112">
        <f>F55</f>
        <v>100000</v>
      </c>
      <c r="G54" s="112">
        <f aca="true" t="shared" si="23" ref="G54:Q54">G55</f>
        <v>100000</v>
      </c>
      <c r="H54" s="112">
        <f t="shared" si="23"/>
        <v>0</v>
      </c>
      <c r="I54" s="112">
        <f t="shared" si="23"/>
        <v>0</v>
      </c>
      <c r="J54" s="112">
        <f t="shared" si="23"/>
        <v>0</v>
      </c>
      <c r="K54" s="112">
        <f t="shared" si="23"/>
        <v>0</v>
      </c>
      <c r="L54" s="112">
        <f t="shared" si="23"/>
        <v>0</v>
      </c>
      <c r="M54" s="112">
        <f t="shared" si="23"/>
        <v>0</v>
      </c>
      <c r="N54" s="112">
        <f t="shared" si="23"/>
        <v>0</v>
      </c>
      <c r="O54" s="112">
        <f t="shared" si="23"/>
        <v>0</v>
      </c>
      <c r="P54" s="112">
        <f t="shared" si="23"/>
        <v>0</v>
      </c>
      <c r="Q54" s="112">
        <f t="shared" si="23"/>
        <v>0</v>
      </c>
      <c r="R54" s="100">
        <f t="shared" si="21"/>
        <v>100000</v>
      </c>
    </row>
    <row r="55" spans="1:18" s="101" customFormat="1" ht="37.5">
      <c r="A55" s="132"/>
      <c r="B55" s="283" t="s">
        <v>317</v>
      </c>
      <c r="C55" s="283" t="s">
        <v>450</v>
      </c>
      <c r="D55" s="283" t="s">
        <v>372</v>
      </c>
      <c r="E55" s="252" t="s">
        <v>55</v>
      </c>
      <c r="F55" s="112">
        <v>100000</v>
      </c>
      <c r="G55" s="113">
        <v>100000</v>
      </c>
      <c r="H55" s="113">
        <v>0</v>
      </c>
      <c r="I55" s="113">
        <v>0</v>
      </c>
      <c r="J55" s="105">
        <v>0</v>
      </c>
      <c r="K55" s="105"/>
      <c r="L55" s="105"/>
      <c r="M55" s="105"/>
      <c r="N55" s="105"/>
      <c r="O55" s="105"/>
      <c r="P55" s="105"/>
      <c r="Q55" s="105"/>
      <c r="R55" s="100">
        <f t="shared" si="21"/>
        <v>100000</v>
      </c>
    </row>
    <row r="56" spans="1:18" s="101" customFormat="1" ht="36.75" customHeight="1">
      <c r="A56" s="132"/>
      <c r="B56" s="283" t="s">
        <v>318</v>
      </c>
      <c r="C56" s="283" t="s">
        <v>409</v>
      </c>
      <c r="D56" s="394" t="s">
        <v>504</v>
      </c>
      <c r="E56" s="396" t="s">
        <v>407</v>
      </c>
      <c r="F56" s="112">
        <f>F57</f>
        <v>1557960</v>
      </c>
      <c r="G56" s="112">
        <f aca="true" t="shared" si="24" ref="G56:Q56">G57</f>
        <v>1557960</v>
      </c>
      <c r="H56" s="112">
        <f t="shared" si="24"/>
        <v>983600</v>
      </c>
      <c r="I56" s="112">
        <f t="shared" si="24"/>
        <v>277160</v>
      </c>
      <c r="J56" s="112">
        <f t="shared" si="24"/>
        <v>0</v>
      </c>
      <c r="K56" s="112">
        <f t="shared" si="24"/>
        <v>0</v>
      </c>
      <c r="L56" s="112">
        <f t="shared" si="24"/>
        <v>0</v>
      </c>
      <c r="M56" s="112">
        <f t="shared" si="24"/>
        <v>0</v>
      </c>
      <c r="N56" s="112">
        <f t="shared" si="24"/>
        <v>0</v>
      </c>
      <c r="O56" s="112">
        <f t="shared" si="24"/>
        <v>0</v>
      </c>
      <c r="P56" s="112">
        <f t="shared" si="24"/>
        <v>0</v>
      </c>
      <c r="Q56" s="295">
        <f t="shared" si="24"/>
        <v>0</v>
      </c>
      <c r="R56" s="100">
        <f t="shared" si="21"/>
        <v>1557960</v>
      </c>
    </row>
    <row r="57" spans="1:18" s="134" customFormat="1" ht="56.25">
      <c r="A57" s="133"/>
      <c r="B57" s="108" t="s">
        <v>319</v>
      </c>
      <c r="C57" s="108" t="s">
        <v>410</v>
      </c>
      <c r="D57" s="108" t="s">
        <v>372</v>
      </c>
      <c r="E57" s="406" t="s">
        <v>57</v>
      </c>
      <c r="F57" s="112">
        <v>1557960</v>
      </c>
      <c r="G57" s="113">
        <v>1557960</v>
      </c>
      <c r="H57" s="113">
        <v>983600</v>
      </c>
      <c r="I57" s="113">
        <v>277160</v>
      </c>
      <c r="J57" s="115">
        <v>0</v>
      </c>
      <c r="K57" s="121"/>
      <c r="L57" s="115"/>
      <c r="M57" s="115"/>
      <c r="N57" s="115"/>
      <c r="O57" s="115"/>
      <c r="P57" s="114"/>
      <c r="Q57" s="122"/>
      <c r="R57" s="100">
        <f t="shared" si="21"/>
        <v>1557960</v>
      </c>
    </row>
    <row r="58" spans="1:18" s="134" customFormat="1" ht="19.5">
      <c r="A58" s="133"/>
      <c r="B58" s="241" t="s">
        <v>504</v>
      </c>
      <c r="C58" s="407" t="s">
        <v>322</v>
      </c>
      <c r="D58" s="258" t="s">
        <v>504</v>
      </c>
      <c r="E58" s="409" t="s">
        <v>323</v>
      </c>
      <c r="F58" s="112">
        <f>F59</f>
        <v>0</v>
      </c>
      <c r="G58" s="112">
        <f aca="true" t="shared" si="25" ref="G58:N58">G59</f>
        <v>0</v>
      </c>
      <c r="H58" s="112">
        <f t="shared" si="25"/>
        <v>0</v>
      </c>
      <c r="I58" s="112">
        <f t="shared" si="25"/>
        <v>0</v>
      </c>
      <c r="J58" s="112">
        <f t="shared" si="25"/>
        <v>0</v>
      </c>
      <c r="K58" s="112">
        <f>K59+K62</f>
        <v>228334</v>
      </c>
      <c r="L58" s="112">
        <f t="shared" si="25"/>
        <v>0</v>
      </c>
      <c r="M58" s="112">
        <f t="shared" si="25"/>
        <v>0</v>
      </c>
      <c r="N58" s="112">
        <f t="shared" si="25"/>
        <v>0</v>
      </c>
      <c r="O58" s="112">
        <f>O59+O62</f>
        <v>228334</v>
      </c>
      <c r="P58" s="112">
        <f>P59+P62</f>
        <v>228334</v>
      </c>
      <c r="Q58" s="295">
        <f>Q59+Q62</f>
        <v>104281</v>
      </c>
      <c r="R58" s="100">
        <f t="shared" si="21"/>
        <v>228334</v>
      </c>
    </row>
    <row r="59" spans="1:18" s="134" customFormat="1" ht="37.5">
      <c r="A59" s="133"/>
      <c r="B59" s="498" t="s">
        <v>120</v>
      </c>
      <c r="C59" s="407" t="s">
        <v>119</v>
      </c>
      <c r="D59" s="258" t="s">
        <v>504</v>
      </c>
      <c r="E59" s="409" t="s">
        <v>121</v>
      </c>
      <c r="F59" s="112">
        <f>F61</f>
        <v>0</v>
      </c>
      <c r="G59" s="112">
        <f aca="true" t="shared" si="26" ref="G59:N59">G61</f>
        <v>0</v>
      </c>
      <c r="H59" s="112">
        <f t="shared" si="26"/>
        <v>0</v>
      </c>
      <c r="I59" s="112">
        <f t="shared" si="26"/>
        <v>0</v>
      </c>
      <c r="J59" s="112">
        <f t="shared" si="26"/>
        <v>0</v>
      </c>
      <c r="K59" s="112">
        <f>K60+K61</f>
        <v>35000</v>
      </c>
      <c r="L59" s="112">
        <f t="shared" si="26"/>
        <v>0</v>
      </c>
      <c r="M59" s="112"/>
      <c r="N59" s="112">
        <f t="shared" si="26"/>
        <v>0</v>
      </c>
      <c r="O59" s="112">
        <f>O60+O61</f>
        <v>35000</v>
      </c>
      <c r="P59" s="112">
        <f>P60+P61</f>
        <v>35000</v>
      </c>
      <c r="Q59" s="295">
        <f>Q60+Q61</f>
        <v>30000</v>
      </c>
      <c r="R59" s="100">
        <f t="shared" si="21"/>
        <v>35000</v>
      </c>
    </row>
    <row r="60" spans="1:18" s="134" customFormat="1" ht="19.5">
      <c r="A60" s="133"/>
      <c r="B60" s="425" t="s">
        <v>163</v>
      </c>
      <c r="C60" s="283" t="s">
        <v>162</v>
      </c>
      <c r="D60" s="402">
        <v>443</v>
      </c>
      <c r="E60" s="118" t="s">
        <v>164</v>
      </c>
      <c r="F60" s="112"/>
      <c r="G60" s="112"/>
      <c r="H60" s="112"/>
      <c r="I60" s="112"/>
      <c r="J60" s="112"/>
      <c r="K60" s="112">
        <v>0</v>
      </c>
      <c r="L60" s="112"/>
      <c r="M60" s="112"/>
      <c r="N60" s="112"/>
      <c r="O60" s="112">
        <v>0</v>
      </c>
      <c r="P60" s="112">
        <v>0</v>
      </c>
      <c r="Q60" s="295"/>
      <c r="R60" s="100">
        <f t="shared" si="21"/>
        <v>0</v>
      </c>
    </row>
    <row r="61" spans="1:18" s="134" customFormat="1" ht="37.5">
      <c r="A61" s="133"/>
      <c r="B61" s="283" t="s">
        <v>117</v>
      </c>
      <c r="C61" s="283" t="s">
        <v>118</v>
      </c>
      <c r="D61" s="283" t="s">
        <v>245</v>
      </c>
      <c r="E61" s="118" t="s">
        <v>122</v>
      </c>
      <c r="F61" s="112"/>
      <c r="G61" s="113"/>
      <c r="H61" s="113"/>
      <c r="I61" s="113"/>
      <c r="J61" s="115"/>
      <c r="K61" s="121">
        <v>35000</v>
      </c>
      <c r="L61" s="115"/>
      <c r="M61" s="115"/>
      <c r="N61" s="115"/>
      <c r="O61" s="115">
        <v>35000</v>
      </c>
      <c r="P61" s="114">
        <v>35000</v>
      </c>
      <c r="Q61" s="122">
        <v>30000</v>
      </c>
      <c r="R61" s="100">
        <f t="shared" si="21"/>
        <v>35000</v>
      </c>
    </row>
    <row r="62" spans="1:18" s="134" customFormat="1" ht="19.5">
      <c r="A62" s="133"/>
      <c r="B62" s="407" t="s">
        <v>504</v>
      </c>
      <c r="C62" s="407" t="s">
        <v>159</v>
      </c>
      <c r="D62" s="407" t="s">
        <v>504</v>
      </c>
      <c r="E62" s="409" t="s">
        <v>160</v>
      </c>
      <c r="F62" s="112"/>
      <c r="G62" s="112"/>
      <c r="H62" s="112"/>
      <c r="I62" s="112"/>
      <c r="J62" s="129"/>
      <c r="K62" s="121">
        <f>K63</f>
        <v>193334</v>
      </c>
      <c r="L62" s="129"/>
      <c r="M62" s="129"/>
      <c r="N62" s="129"/>
      <c r="O62" s="129">
        <f>O63</f>
        <v>193334</v>
      </c>
      <c r="P62" s="121">
        <f>P63</f>
        <v>193334</v>
      </c>
      <c r="Q62" s="127">
        <f>Q63</f>
        <v>74281</v>
      </c>
      <c r="R62" s="100">
        <f t="shared" si="21"/>
        <v>193334</v>
      </c>
    </row>
    <row r="63" spans="1:18" s="134" customFormat="1" ht="75">
      <c r="A63" s="133"/>
      <c r="B63" s="283" t="s">
        <v>155</v>
      </c>
      <c r="C63" s="283" t="s">
        <v>153</v>
      </c>
      <c r="D63" s="283" t="s">
        <v>154</v>
      </c>
      <c r="E63" s="118" t="s">
        <v>156</v>
      </c>
      <c r="F63" s="112"/>
      <c r="G63" s="113"/>
      <c r="H63" s="113"/>
      <c r="I63" s="113"/>
      <c r="J63" s="115"/>
      <c r="K63" s="121">
        <v>193334</v>
      </c>
      <c r="L63" s="115"/>
      <c r="M63" s="115"/>
      <c r="N63" s="115"/>
      <c r="O63" s="115">
        <v>193334</v>
      </c>
      <c r="P63" s="114">
        <v>193334</v>
      </c>
      <c r="Q63" s="122">
        <v>74281</v>
      </c>
      <c r="R63" s="100">
        <f t="shared" si="21"/>
        <v>193334</v>
      </c>
    </row>
    <row r="64" spans="1:18" s="134" customFormat="1" ht="83.25" customHeight="1">
      <c r="A64" s="133"/>
      <c r="B64" s="256" t="s">
        <v>258</v>
      </c>
      <c r="C64" s="256"/>
      <c r="D64" s="256"/>
      <c r="E64" s="247" t="s">
        <v>373</v>
      </c>
      <c r="F64" s="255">
        <f>F65</f>
        <v>67127556</v>
      </c>
      <c r="G64" s="255">
        <f aca="true" t="shared" si="27" ref="G64:Q64">G65</f>
        <v>67127556</v>
      </c>
      <c r="H64" s="255">
        <f t="shared" si="27"/>
        <v>2200000</v>
      </c>
      <c r="I64" s="255">
        <f t="shared" si="27"/>
        <v>42356</v>
      </c>
      <c r="J64" s="255">
        <f t="shared" si="27"/>
        <v>0</v>
      </c>
      <c r="K64" s="255">
        <f t="shared" si="27"/>
        <v>0</v>
      </c>
      <c r="L64" s="255">
        <f t="shared" si="27"/>
        <v>0</v>
      </c>
      <c r="M64" s="255">
        <f t="shared" si="27"/>
        <v>0</v>
      </c>
      <c r="N64" s="255">
        <f t="shared" si="27"/>
        <v>0</v>
      </c>
      <c r="O64" s="255">
        <f t="shared" si="27"/>
        <v>0</v>
      </c>
      <c r="P64" s="255">
        <f t="shared" si="27"/>
        <v>0</v>
      </c>
      <c r="Q64" s="261">
        <f t="shared" si="27"/>
        <v>0</v>
      </c>
      <c r="R64" s="100">
        <f t="shared" si="21"/>
        <v>67127556</v>
      </c>
    </row>
    <row r="65" spans="1:18" s="134" customFormat="1" ht="58.5">
      <c r="A65" s="133"/>
      <c r="B65" s="249" t="s">
        <v>259</v>
      </c>
      <c r="C65" s="249"/>
      <c r="D65" s="249"/>
      <c r="E65" s="262" t="s">
        <v>373</v>
      </c>
      <c r="F65" s="261">
        <f>F66+F68</f>
        <v>67127556</v>
      </c>
      <c r="G65" s="261">
        <f aca="true" t="shared" si="28" ref="G65:Q65">G66+G68</f>
        <v>67127556</v>
      </c>
      <c r="H65" s="261">
        <f t="shared" si="28"/>
        <v>2200000</v>
      </c>
      <c r="I65" s="261">
        <f t="shared" si="28"/>
        <v>42356</v>
      </c>
      <c r="J65" s="261">
        <f t="shared" si="28"/>
        <v>0</v>
      </c>
      <c r="K65" s="261">
        <f t="shared" si="28"/>
        <v>0</v>
      </c>
      <c r="L65" s="261">
        <f t="shared" si="28"/>
        <v>0</v>
      </c>
      <c r="M65" s="261">
        <f t="shared" si="28"/>
        <v>0</v>
      </c>
      <c r="N65" s="261">
        <f t="shared" si="28"/>
        <v>0</v>
      </c>
      <c r="O65" s="261">
        <f t="shared" si="28"/>
        <v>0</v>
      </c>
      <c r="P65" s="261">
        <f t="shared" si="28"/>
        <v>0</v>
      </c>
      <c r="Q65" s="261">
        <f t="shared" si="28"/>
        <v>0</v>
      </c>
      <c r="R65" s="100">
        <f t="shared" si="21"/>
        <v>67127556</v>
      </c>
    </row>
    <row r="66" spans="1:18" s="134" customFormat="1" ht="22.5" customHeight="1">
      <c r="A66" s="133"/>
      <c r="B66" s="241" t="s">
        <v>504</v>
      </c>
      <c r="C66" s="103" t="s">
        <v>505</v>
      </c>
      <c r="D66" s="241" t="s">
        <v>504</v>
      </c>
      <c r="E66" s="104" t="s">
        <v>419</v>
      </c>
      <c r="F66" s="121">
        <f>F67</f>
        <v>2798356</v>
      </c>
      <c r="G66" s="121">
        <f aca="true" t="shared" si="29" ref="G66:Q66">G67</f>
        <v>2798356</v>
      </c>
      <c r="H66" s="121">
        <f t="shared" si="29"/>
        <v>2200000</v>
      </c>
      <c r="I66" s="121">
        <f t="shared" si="29"/>
        <v>42356</v>
      </c>
      <c r="J66" s="121">
        <f t="shared" si="29"/>
        <v>0</v>
      </c>
      <c r="K66" s="121">
        <f t="shared" si="29"/>
        <v>0</v>
      </c>
      <c r="L66" s="121">
        <f t="shared" si="29"/>
        <v>0</v>
      </c>
      <c r="M66" s="121">
        <f t="shared" si="29"/>
        <v>0</v>
      </c>
      <c r="N66" s="121">
        <f t="shared" si="29"/>
        <v>0</v>
      </c>
      <c r="O66" s="121">
        <f t="shared" si="29"/>
        <v>0</v>
      </c>
      <c r="P66" s="121">
        <f t="shared" si="29"/>
        <v>0</v>
      </c>
      <c r="Q66" s="127">
        <f t="shared" si="29"/>
        <v>0</v>
      </c>
      <c r="R66" s="100">
        <f t="shared" si="21"/>
        <v>2798356</v>
      </c>
    </row>
    <row r="67" spans="1:18" s="134" customFormat="1" ht="68.25" customHeight="1">
      <c r="A67" s="133"/>
      <c r="B67" s="108" t="s">
        <v>260</v>
      </c>
      <c r="C67" s="108" t="s">
        <v>386</v>
      </c>
      <c r="D67" s="108" t="s">
        <v>242</v>
      </c>
      <c r="E67" s="251" t="s">
        <v>388</v>
      </c>
      <c r="F67" s="121">
        <v>2798356</v>
      </c>
      <c r="G67" s="114">
        <v>2798356</v>
      </c>
      <c r="H67" s="114">
        <v>2200000</v>
      </c>
      <c r="I67" s="114">
        <v>42356</v>
      </c>
      <c r="J67" s="121"/>
      <c r="K67" s="121"/>
      <c r="L67" s="114"/>
      <c r="M67" s="114"/>
      <c r="N67" s="114"/>
      <c r="O67" s="114"/>
      <c r="P67" s="114"/>
      <c r="Q67" s="122"/>
      <c r="R67" s="100">
        <f t="shared" si="21"/>
        <v>2798356</v>
      </c>
    </row>
    <row r="68" spans="1:18" ht="30.75" customHeight="1">
      <c r="A68" s="107"/>
      <c r="B68" s="241" t="s">
        <v>504</v>
      </c>
      <c r="C68" s="259" t="s">
        <v>432</v>
      </c>
      <c r="D68" s="258" t="s">
        <v>504</v>
      </c>
      <c r="E68" s="392" t="s">
        <v>431</v>
      </c>
      <c r="F68" s="112">
        <f>F69+F72+F75+F79+F87+F88+F93+F94+F96+F95</f>
        <v>64329200</v>
      </c>
      <c r="G68" s="112">
        <f>G69+G72+G75+G79+G87+G88+G93+G94+G96+G95</f>
        <v>64329200</v>
      </c>
      <c r="H68" s="112">
        <f aca="true" t="shared" si="30" ref="H68:Q68">H69+H72+H75+H79+H87+H88+H93+H94+H96+H95+H89</f>
        <v>0</v>
      </c>
      <c r="I68" s="112">
        <f t="shared" si="30"/>
        <v>0</v>
      </c>
      <c r="J68" s="112">
        <f t="shared" si="30"/>
        <v>0</v>
      </c>
      <c r="K68" s="112">
        <f t="shared" si="30"/>
        <v>0</v>
      </c>
      <c r="L68" s="112">
        <f t="shared" si="30"/>
        <v>0</v>
      </c>
      <c r="M68" s="112">
        <f t="shared" si="30"/>
        <v>0</v>
      </c>
      <c r="N68" s="112">
        <f t="shared" si="30"/>
        <v>0</v>
      </c>
      <c r="O68" s="112">
        <f t="shared" si="30"/>
        <v>0</v>
      </c>
      <c r="P68" s="112">
        <f t="shared" si="30"/>
        <v>0</v>
      </c>
      <c r="Q68" s="112">
        <f t="shared" si="30"/>
        <v>0</v>
      </c>
      <c r="R68" s="100">
        <f t="shared" si="21"/>
        <v>64329200</v>
      </c>
    </row>
    <row r="69" spans="1:18" s="134" customFormat="1" ht="96" customHeight="1">
      <c r="A69" s="133"/>
      <c r="B69" s="393" t="s">
        <v>266</v>
      </c>
      <c r="C69" s="393" t="s">
        <v>454</v>
      </c>
      <c r="D69" s="400" t="s">
        <v>504</v>
      </c>
      <c r="E69" s="395" t="s">
        <v>58</v>
      </c>
      <c r="F69" s="119">
        <f>F70+F71</f>
        <v>44381400</v>
      </c>
      <c r="G69" s="119">
        <f aca="true" t="shared" si="31" ref="G69:Q69">G70+G71</f>
        <v>44381400</v>
      </c>
      <c r="H69" s="119">
        <f t="shared" si="31"/>
        <v>0</v>
      </c>
      <c r="I69" s="119">
        <f t="shared" si="31"/>
        <v>0</v>
      </c>
      <c r="J69" s="119">
        <f t="shared" si="31"/>
        <v>0</v>
      </c>
      <c r="K69" s="119">
        <f t="shared" si="31"/>
        <v>0</v>
      </c>
      <c r="L69" s="119">
        <f t="shared" si="31"/>
        <v>0</v>
      </c>
      <c r="M69" s="119">
        <f t="shared" si="31"/>
        <v>0</v>
      </c>
      <c r="N69" s="119">
        <f t="shared" si="31"/>
        <v>0</v>
      </c>
      <c r="O69" s="119">
        <f t="shared" si="31"/>
        <v>0</v>
      </c>
      <c r="P69" s="119">
        <f t="shared" si="31"/>
        <v>0</v>
      </c>
      <c r="Q69" s="119">
        <f t="shared" si="31"/>
        <v>0</v>
      </c>
      <c r="R69" s="100">
        <f t="shared" si="21"/>
        <v>44381400</v>
      </c>
    </row>
    <row r="70" spans="1:18" s="137" customFormat="1" ht="66" customHeight="1">
      <c r="A70" s="135"/>
      <c r="B70" s="401" t="s">
        <v>267</v>
      </c>
      <c r="C70" s="286" t="s">
        <v>455</v>
      </c>
      <c r="D70" s="286" t="s">
        <v>374</v>
      </c>
      <c r="E70" s="260" t="s">
        <v>268</v>
      </c>
      <c r="F70" s="112">
        <v>5000000</v>
      </c>
      <c r="G70" s="113">
        <v>5000000</v>
      </c>
      <c r="H70" s="112"/>
      <c r="I70" s="112"/>
      <c r="J70" s="136"/>
      <c r="K70" s="114">
        <v>0</v>
      </c>
      <c r="L70" s="136"/>
      <c r="M70" s="136"/>
      <c r="N70" s="136"/>
      <c r="O70" s="136"/>
      <c r="P70" s="116"/>
      <c r="Q70" s="116"/>
      <c r="R70" s="100">
        <f t="shared" si="21"/>
        <v>5000000</v>
      </c>
    </row>
    <row r="71" spans="1:18" s="137" customFormat="1" ht="59.25" customHeight="1">
      <c r="A71" s="135"/>
      <c r="B71" s="401" t="s">
        <v>269</v>
      </c>
      <c r="C71" s="286" t="s">
        <v>456</v>
      </c>
      <c r="D71" s="286" t="s">
        <v>376</v>
      </c>
      <c r="E71" s="260" t="s">
        <v>59</v>
      </c>
      <c r="F71" s="112">
        <v>39381400</v>
      </c>
      <c r="G71" s="113">
        <v>39381400</v>
      </c>
      <c r="H71" s="112"/>
      <c r="I71" s="112"/>
      <c r="J71" s="136"/>
      <c r="K71" s="114"/>
      <c r="L71" s="136"/>
      <c r="M71" s="136"/>
      <c r="N71" s="136"/>
      <c r="O71" s="136"/>
      <c r="P71" s="116"/>
      <c r="Q71" s="116"/>
      <c r="R71" s="100">
        <f t="shared" si="21"/>
        <v>39381400</v>
      </c>
    </row>
    <row r="72" spans="1:18" s="137" customFormat="1" ht="58.5" customHeight="1">
      <c r="A72" s="135"/>
      <c r="B72" s="401" t="s">
        <v>270</v>
      </c>
      <c r="C72" s="286" t="s">
        <v>457</v>
      </c>
      <c r="D72" s="402" t="s">
        <v>504</v>
      </c>
      <c r="E72" s="118" t="s">
        <v>60</v>
      </c>
      <c r="F72" s="112">
        <f>F73+F74</f>
        <v>1400600</v>
      </c>
      <c r="G72" s="112">
        <f aca="true" t="shared" si="32" ref="G72:Q72">G73+G74</f>
        <v>1400600</v>
      </c>
      <c r="H72" s="112">
        <f t="shared" si="32"/>
        <v>0</v>
      </c>
      <c r="I72" s="112">
        <f t="shared" si="32"/>
        <v>0</v>
      </c>
      <c r="J72" s="112">
        <f t="shared" si="32"/>
        <v>0</v>
      </c>
      <c r="K72" s="112">
        <f t="shared" si="32"/>
        <v>0</v>
      </c>
      <c r="L72" s="112">
        <f t="shared" si="32"/>
        <v>0</v>
      </c>
      <c r="M72" s="112">
        <f t="shared" si="32"/>
        <v>0</v>
      </c>
      <c r="N72" s="112">
        <f t="shared" si="32"/>
        <v>0</v>
      </c>
      <c r="O72" s="112">
        <f t="shared" si="32"/>
        <v>0</v>
      </c>
      <c r="P72" s="112">
        <f t="shared" si="32"/>
        <v>0</v>
      </c>
      <c r="Q72" s="112">
        <f t="shared" si="32"/>
        <v>0</v>
      </c>
      <c r="R72" s="100">
        <f t="shared" si="21"/>
        <v>1400600</v>
      </c>
    </row>
    <row r="73" spans="1:18" ht="64.5" customHeight="1">
      <c r="A73" s="107"/>
      <c r="B73" s="401" t="s">
        <v>271</v>
      </c>
      <c r="C73" s="286" t="s">
        <v>458</v>
      </c>
      <c r="D73" s="286" t="s">
        <v>374</v>
      </c>
      <c r="E73" s="260" t="s">
        <v>60</v>
      </c>
      <c r="F73" s="112">
        <v>100000</v>
      </c>
      <c r="G73" s="113">
        <v>100000</v>
      </c>
      <c r="H73" s="112"/>
      <c r="I73" s="112"/>
      <c r="J73" s="136"/>
      <c r="K73" s="114"/>
      <c r="L73" s="136"/>
      <c r="M73" s="136"/>
      <c r="N73" s="136"/>
      <c r="O73" s="136"/>
      <c r="P73" s="116"/>
      <c r="Q73" s="116"/>
      <c r="R73" s="100">
        <f t="shared" si="21"/>
        <v>100000</v>
      </c>
    </row>
    <row r="74" spans="1:18" ht="62.25" customHeight="1">
      <c r="A74" s="107"/>
      <c r="B74" s="401" t="s">
        <v>272</v>
      </c>
      <c r="C74" s="286" t="s">
        <v>459</v>
      </c>
      <c r="D74" s="286" t="s">
        <v>376</v>
      </c>
      <c r="E74" s="260" t="s">
        <v>61</v>
      </c>
      <c r="F74" s="112">
        <v>1300600</v>
      </c>
      <c r="G74" s="113">
        <v>1300600</v>
      </c>
      <c r="H74" s="112"/>
      <c r="I74" s="112"/>
      <c r="J74" s="136"/>
      <c r="K74" s="114">
        <v>0</v>
      </c>
      <c r="L74" s="136"/>
      <c r="M74" s="136"/>
      <c r="N74" s="136"/>
      <c r="O74" s="136"/>
      <c r="P74" s="116"/>
      <c r="Q74" s="116"/>
      <c r="R74" s="100">
        <f t="shared" si="21"/>
        <v>1300600</v>
      </c>
    </row>
    <row r="75" spans="1:18" s="131" customFormat="1" ht="77.25" customHeight="1">
      <c r="A75" s="139"/>
      <c r="B75" s="401" t="s">
        <v>276</v>
      </c>
      <c r="C75" s="117" t="s">
        <v>273</v>
      </c>
      <c r="D75" s="402" t="s">
        <v>504</v>
      </c>
      <c r="E75" s="118" t="s">
        <v>277</v>
      </c>
      <c r="F75" s="112">
        <f>F76+F77+F78</f>
        <v>10000</v>
      </c>
      <c r="G75" s="112">
        <f aca="true" t="shared" si="33" ref="G75:Q75">G76+G77+G78</f>
        <v>10000</v>
      </c>
      <c r="H75" s="112">
        <f t="shared" si="33"/>
        <v>0</v>
      </c>
      <c r="I75" s="112">
        <f t="shared" si="33"/>
        <v>0</v>
      </c>
      <c r="J75" s="112">
        <f t="shared" si="33"/>
        <v>0</v>
      </c>
      <c r="K75" s="112">
        <f t="shared" si="33"/>
        <v>0</v>
      </c>
      <c r="L75" s="112">
        <f t="shared" si="33"/>
        <v>0</v>
      </c>
      <c r="M75" s="112">
        <f t="shared" si="33"/>
        <v>0</v>
      </c>
      <c r="N75" s="112">
        <f t="shared" si="33"/>
        <v>0</v>
      </c>
      <c r="O75" s="112">
        <f t="shared" si="33"/>
        <v>0</v>
      </c>
      <c r="P75" s="112">
        <f t="shared" si="33"/>
        <v>0</v>
      </c>
      <c r="Q75" s="112">
        <f t="shared" si="33"/>
        <v>0</v>
      </c>
      <c r="R75" s="100">
        <f t="shared" si="21"/>
        <v>10000</v>
      </c>
    </row>
    <row r="76" spans="1:18" s="131" customFormat="1" ht="49.5" customHeight="1">
      <c r="A76" s="139"/>
      <c r="B76" s="399" t="s">
        <v>278</v>
      </c>
      <c r="C76" s="111" t="s">
        <v>279</v>
      </c>
      <c r="D76" s="111" t="s">
        <v>374</v>
      </c>
      <c r="E76" s="118" t="s">
        <v>280</v>
      </c>
      <c r="F76" s="112">
        <v>10000</v>
      </c>
      <c r="G76" s="113">
        <v>10000</v>
      </c>
      <c r="H76" s="112"/>
      <c r="I76" s="112"/>
      <c r="J76" s="136"/>
      <c r="K76" s="114"/>
      <c r="L76" s="136"/>
      <c r="M76" s="136"/>
      <c r="N76" s="136"/>
      <c r="O76" s="136"/>
      <c r="P76" s="116"/>
      <c r="Q76" s="116"/>
      <c r="R76" s="100">
        <f t="shared" si="21"/>
        <v>10000</v>
      </c>
    </row>
    <row r="77" spans="1:18" s="131" customFormat="1" ht="51" customHeight="1" hidden="1">
      <c r="A77" s="139"/>
      <c r="B77" s="399" t="s">
        <v>281</v>
      </c>
      <c r="C77" s="111" t="s">
        <v>282</v>
      </c>
      <c r="D77" s="111" t="s">
        <v>375</v>
      </c>
      <c r="E77" s="118" t="s">
        <v>274</v>
      </c>
      <c r="F77" s="112"/>
      <c r="G77" s="113"/>
      <c r="H77" s="112"/>
      <c r="I77" s="112"/>
      <c r="J77" s="136"/>
      <c r="K77" s="114"/>
      <c r="L77" s="136"/>
      <c r="M77" s="136"/>
      <c r="N77" s="136"/>
      <c r="O77" s="136"/>
      <c r="P77" s="116"/>
      <c r="Q77" s="116"/>
      <c r="R77" s="100">
        <f t="shared" si="21"/>
        <v>0</v>
      </c>
    </row>
    <row r="78" spans="1:18" s="131" customFormat="1" ht="64.5" customHeight="1" hidden="1">
      <c r="A78" s="139"/>
      <c r="B78" s="399" t="s">
        <v>283</v>
      </c>
      <c r="C78" s="111" t="s">
        <v>284</v>
      </c>
      <c r="D78" s="111" t="s">
        <v>375</v>
      </c>
      <c r="E78" s="118" t="s">
        <v>275</v>
      </c>
      <c r="F78" s="112"/>
      <c r="G78" s="113"/>
      <c r="H78" s="112"/>
      <c r="I78" s="112"/>
      <c r="J78" s="136"/>
      <c r="K78" s="114"/>
      <c r="L78" s="136"/>
      <c r="M78" s="136"/>
      <c r="N78" s="136"/>
      <c r="O78" s="136"/>
      <c r="P78" s="116"/>
      <c r="Q78" s="116"/>
      <c r="R78" s="100">
        <f t="shared" si="21"/>
        <v>0</v>
      </c>
    </row>
    <row r="79" spans="1:18" s="131" customFormat="1" ht="64.5" customHeight="1">
      <c r="A79" s="139"/>
      <c r="B79" s="401" t="s">
        <v>285</v>
      </c>
      <c r="C79" s="286" t="s">
        <v>462</v>
      </c>
      <c r="D79" s="402" t="s">
        <v>504</v>
      </c>
      <c r="E79" s="118" t="s">
        <v>97</v>
      </c>
      <c r="F79" s="112">
        <f>F80+F81+F82+F83+F84+F85+F86</f>
        <v>12073260</v>
      </c>
      <c r="G79" s="112">
        <f aca="true" t="shared" si="34" ref="G79:Q79">G80+G81+G82+G83+G84+G85+G86</f>
        <v>12073260</v>
      </c>
      <c r="H79" s="112">
        <f t="shared" si="34"/>
        <v>0</v>
      </c>
      <c r="I79" s="112">
        <f t="shared" si="34"/>
        <v>0</v>
      </c>
      <c r="J79" s="112">
        <f t="shared" si="34"/>
        <v>0</v>
      </c>
      <c r="K79" s="112">
        <f t="shared" si="34"/>
        <v>0</v>
      </c>
      <c r="L79" s="112">
        <f t="shared" si="34"/>
        <v>0</v>
      </c>
      <c r="M79" s="112">
        <f t="shared" si="34"/>
        <v>0</v>
      </c>
      <c r="N79" s="112">
        <f t="shared" si="34"/>
        <v>0</v>
      </c>
      <c r="O79" s="112">
        <f t="shared" si="34"/>
        <v>0</v>
      </c>
      <c r="P79" s="112">
        <f t="shared" si="34"/>
        <v>0</v>
      </c>
      <c r="Q79" s="112">
        <f t="shared" si="34"/>
        <v>0</v>
      </c>
      <c r="R79" s="100">
        <f t="shared" si="21"/>
        <v>12073260</v>
      </c>
    </row>
    <row r="80" spans="1:18" ht="35.25" customHeight="1">
      <c r="A80" s="107"/>
      <c r="B80" s="401" t="s">
        <v>286</v>
      </c>
      <c r="C80" s="286" t="s">
        <v>463</v>
      </c>
      <c r="D80" s="286" t="s">
        <v>371</v>
      </c>
      <c r="E80" s="118" t="s">
        <v>62</v>
      </c>
      <c r="F80" s="112">
        <v>88000</v>
      </c>
      <c r="G80" s="113">
        <v>88000</v>
      </c>
      <c r="H80" s="105"/>
      <c r="I80" s="105"/>
      <c r="J80" s="105"/>
      <c r="K80" s="105"/>
      <c r="L80" s="105">
        <v>0</v>
      </c>
      <c r="M80" s="105">
        <v>0</v>
      </c>
      <c r="N80" s="105">
        <v>0</v>
      </c>
      <c r="O80" s="105"/>
      <c r="P80" s="105"/>
      <c r="Q80" s="105"/>
      <c r="R80" s="100">
        <f t="shared" si="21"/>
        <v>88000</v>
      </c>
    </row>
    <row r="81" spans="1:18" ht="37.5" hidden="1">
      <c r="A81" s="107"/>
      <c r="B81" s="401" t="s">
        <v>287</v>
      </c>
      <c r="C81" s="286" t="s">
        <v>464</v>
      </c>
      <c r="D81" s="286" t="s">
        <v>371</v>
      </c>
      <c r="E81" s="118" t="s">
        <v>288</v>
      </c>
      <c r="F81" s="112"/>
      <c r="G81" s="113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0">
        <f t="shared" si="21"/>
        <v>0</v>
      </c>
    </row>
    <row r="82" spans="1:18" ht="18.75">
      <c r="A82" s="107"/>
      <c r="B82" s="401" t="s">
        <v>289</v>
      </c>
      <c r="C82" s="286" t="s">
        <v>465</v>
      </c>
      <c r="D82" s="286" t="s">
        <v>371</v>
      </c>
      <c r="E82" s="118" t="s">
        <v>63</v>
      </c>
      <c r="F82" s="112">
        <v>6155000</v>
      </c>
      <c r="G82" s="113">
        <v>6155000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0">
        <f t="shared" si="21"/>
        <v>6155000</v>
      </c>
    </row>
    <row r="83" spans="1:18" ht="36.75" customHeight="1">
      <c r="A83" s="107"/>
      <c r="B83" s="401" t="s">
        <v>290</v>
      </c>
      <c r="C83" s="286" t="s">
        <v>466</v>
      </c>
      <c r="D83" s="286" t="s">
        <v>371</v>
      </c>
      <c r="E83" s="118" t="s">
        <v>64</v>
      </c>
      <c r="F83" s="112">
        <v>1100000</v>
      </c>
      <c r="G83" s="113">
        <v>1100000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0">
        <f t="shared" si="21"/>
        <v>1100000</v>
      </c>
    </row>
    <row r="84" spans="1:18" ht="33.75" customHeight="1">
      <c r="A84" s="107"/>
      <c r="B84" s="401" t="s">
        <v>291</v>
      </c>
      <c r="C84" s="286" t="s">
        <v>467</v>
      </c>
      <c r="D84" s="286" t="s">
        <v>371</v>
      </c>
      <c r="E84" s="118" t="s">
        <v>65</v>
      </c>
      <c r="F84" s="112">
        <v>1800060</v>
      </c>
      <c r="G84" s="113">
        <v>1800060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0">
        <f t="shared" si="21"/>
        <v>1800060</v>
      </c>
    </row>
    <row r="85" spans="1:18" ht="32.25" customHeight="1">
      <c r="A85" s="107"/>
      <c r="B85" s="401" t="s">
        <v>292</v>
      </c>
      <c r="C85" s="286" t="s">
        <v>468</v>
      </c>
      <c r="D85" s="286" t="s">
        <v>371</v>
      </c>
      <c r="E85" s="118" t="s">
        <v>66</v>
      </c>
      <c r="F85" s="112">
        <v>30000</v>
      </c>
      <c r="G85" s="113">
        <v>30000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0">
        <f t="shared" si="21"/>
        <v>30000</v>
      </c>
    </row>
    <row r="86" spans="1:18" ht="37.5">
      <c r="A86" s="107"/>
      <c r="B86" s="401" t="s">
        <v>98</v>
      </c>
      <c r="C86" s="286" t="s">
        <v>99</v>
      </c>
      <c r="D86" s="286" t="s">
        <v>371</v>
      </c>
      <c r="E86" s="118" t="s">
        <v>67</v>
      </c>
      <c r="F86" s="112">
        <v>2900200</v>
      </c>
      <c r="G86" s="113">
        <v>2900200</v>
      </c>
      <c r="H86" s="136"/>
      <c r="I86" s="136"/>
      <c r="J86" s="136"/>
      <c r="K86" s="114"/>
      <c r="L86" s="136"/>
      <c r="M86" s="136"/>
      <c r="N86" s="136"/>
      <c r="O86" s="136"/>
      <c r="P86" s="116"/>
      <c r="Q86" s="116"/>
      <c r="R86" s="100">
        <f t="shared" si="21"/>
        <v>2900200</v>
      </c>
    </row>
    <row r="87" spans="1:18" ht="56.25">
      <c r="A87" s="107"/>
      <c r="B87" s="401" t="s">
        <v>294</v>
      </c>
      <c r="C87" s="286" t="s">
        <v>469</v>
      </c>
      <c r="D87" s="286" t="s">
        <v>375</v>
      </c>
      <c r="E87" s="253" t="s">
        <v>74</v>
      </c>
      <c r="F87" s="112">
        <v>71900</v>
      </c>
      <c r="G87" s="113">
        <v>71900</v>
      </c>
      <c r="H87" s="136"/>
      <c r="I87" s="136"/>
      <c r="J87" s="136"/>
      <c r="K87" s="114"/>
      <c r="L87" s="136"/>
      <c r="M87" s="136"/>
      <c r="N87" s="136"/>
      <c r="O87" s="136"/>
      <c r="P87" s="116"/>
      <c r="Q87" s="116"/>
      <c r="R87" s="100">
        <f t="shared" si="21"/>
        <v>71900</v>
      </c>
    </row>
    <row r="88" spans="1:18" ht="193.5" customHeight="1">
      <c r="A88" s="107"/>
      <c r="B88" s="401" t="s">
        <v>295</v>
      </c>
      <c r="C88" s="283" t="s">
        <v>470</v>
      </c>
      <c r="D88" s="283" t="s">
        <v>504</v>
      </c>
      <c r="E88" s="118" t="s">
        <v>100</v>
      </c>
      <c r="F88" s="112">
        <f>F89+F90+F91+F92</f>
        <v>4854740</v>
      </c>
      <c r="G88" s="112">
        <f>G89+G90+G91+G92</f>
        <v>4854740</v>
      </c>
      <c r="H88" s="136"/>
      <c r="I88" s="136"/>
      <c r="J88" s="136"/>
      <c r="K88" s="114"/>
      <c r="L88" s="136"/>
      <c r="M88" s="136"/>
      <c r="N88" s="136"/>
      <c r="O88" s="136"/>
      <c r="P88" s="116"/>
      <c r="Q88" s="116"/>
      <c r="R88" s="100">
        <f aca="true" t="shared" si="35" ref="R88:R124">F88+K88</f>
        <v>4854740</v>
      </c>
    </row>
    <row r="89" spans="1:18" ht="56.25" customHeight="1">
      <c r="A89" s="107"/>
      <c r="B89" s="401" t="s">
        <v>8</v>
      </c>
      <c r="C89" s="283" t="s">
        <v>9</v>
      </c>
      <c r="D89" s="283" t="s">
        <v>377</v>
      </c>
      <c r="E89" s="118" t="s">
        <v>293</v>
      </c>
      <c r="F89" s="112">
        <v>3549940</v>
      </c>
      <c r="G89" s="113">
        <v>3549940</v>
      </c>
      <c r="H89" s="136"/>
      <c r="I89" s="136"/>
      <c r="J89" s="136"/>
      <c r="K89" s="114"/>
      <c r="L89" s="136"/>
      <c r="M89" s="136"/>
      <c r="N89" s="136"/>
      <c r="O89" s="136"/>
      <c r="P89" s="116"/>
      <c r="Q89" s="116"/>
      <c r="R89" s="100">
        <f t="shared" si="35"/>
        <v>3549940</v>
      </c>
    </row>
    <row r="90" spans="1:18" ht="77.25" customHeight="1">
      <c r="A90" s="107"/>
      <c r="B90" s="401" t="s">
        <v>34</v>
      </c>
      <c r="C90" s="283" t="s">
        <v>45</v>
      </c>
      <c r="D90" s="283" t="s">
        <v>377</v>
      </c>
      <c r="E90" s="118" t="s">
        <v>44</v>
      </c>
      <c r="F90" s="112">
        <v>600000</v>
      </c>
      <c r="G90" s="113">
        <v>600000</v>
      </c>
      <c r="H90" s="136"/>
      <c r="I90" s="136"/>
      <c r="J90" s="136"/>
      <c r="K90" s="114"/>
      <c r="L90" s="136"/>
      <c r="M90" s="136"/>
      <c r="N90" s="136"/>
      <c r="O90" s="136"/>
      <c r="P90" s="116"/>
      <c r="Q90" s="116"/>
      <c r="R90" s="100">
        <f t="shared" si="35"/>
        <v>600000</v>
      </c>
    </row>
    <row r="91" spans="1:18" ht="63.75" customHeight="1">
      <c r="A91" s="107"/>
      <c r="B91" s="401" t="s">
        <v>47</v>
      </c>
      <c r="C91" s="283" t="s">
        <v>48</v>
      </c>
      <c r="D91" s="283" t="s">
        <v>377</v>
      </c>
      <c r="E91" s="118" t="s">
        <v>46</v>
      </c>
      <c r="F91" s="112">
        <v>700800</v>
      </c>
      <c r="G91" s="113">
        <v>700800</v>
      </c>
      <c r="H91" s="136"/>
      <c r="I91" s="136"/>
      <c r="J91" s="136"/>
      <c r="K91" s="114"/>
      <c r="L91" s="136"/>
      <c r="M91" s="136"/>
      <c r="N91" s="136"/>
      <c r="O91" s="136"/>
      <c r="P91" s="116"/>
      <c r="Q91" s="116"/>
      <c r="R91" s="100">
        <f t="shared" si="35"/>
        <v>700800</v>
      </c>
    </row>
    <row r="92" spans="1:18" ht="87.75" customHeight="1">
      <c r="A92" s="107"/>
      <c r="B92" s="401" t="s">
        <v>49</v>
      </c>
      <c r="C92" s="283" t="s">
        <v>50</v>
      </c>
      <c r="D92" s="283" t="s">
        <v>377</v>
      </c>
      <c r="E92" s="118" t="s">
        <v>51</v>
      </c>
      <c r="F92" s="112">
        <v>4000</v>
      </c>
      <c r="G92" s="113">
        <v>4000</v>
      </c>
      <c r="H92" s="136"/>
      <c r="I92" s="136"/>
      <c r="J92" s="136"/>
      <c r="K92" s="114"/>
      <c r="L92" s="136"/>
      <c r="M92" s="136"/>
      <c r="N92" s="136"/>
      <c r="O92" s="136"/>
      <c r="P92" s="116"/>
      <c r="Q92" s="116"/>
      <c r="R92" s="100">
        <f t="shared" si="35"/>
        <v>4000</v>
      </c>
    </row>
    <row r="93" spans="1:18" ht="37.5">
      <c r="A93" s="107"/>
      <c r="B93" s="401" t="s">
        <v>296</v>
      </c>
      <c r="C93" s="283" t="s">
        <v>471</v>
      </c>
      <c r="D93" s="283" t="s">
        <v>374</v>
      </c>
      <c r="E93" s="118" t="s">
        <v>101</v>
      </c>
      <c r="F93" s="112">
        <v>7200</v>
      </c>
      <c r="G93" s="113">
        <v>7200</v>
      </c>
      <c r="H93" s="136"/>
      <c r="I93" s="136"/>
      <c r="J93" s="136"/>
      <c r="K93" s="114"/>
      <c r="L93" s="136"/>
      <c r="M93" s="136"/>
      <c r="N93" s="136"/>
      <c r="O93" s="136"/>
      <c r="P93" s="116"/>
      <c r="Q93" s="116"/>
      <c r="R93" s="100">
        <f>F93+K93</f>
        <v>7200</v>
      </c>
    </row>
    <row r="94" spans="1:18" ht="115.5" customHeight="1">
      <c r="A94" s="107"/>
      <c r="B94" s="401" t="s">
        <v>303</v>
      </c>
      <c r="C94" s="283" t="s">
        <v>448</v>
      </c>
      <c r="D94" s="402" t="s">
        <v>504</v>
      </c>
      <c r="E94" s="118" t="s">
        <v>302</v>
      </c>
      <c r="F94" s="112">
        <v>150000</v>
      </c>
      <c r="G94" s="113">
        <v>150000</v>
      </c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00">
        <f>F94+K94</f>
        <v>150000</v>
      </c>
    </row>
    <row r="95" spans="1:18" ht="237" customHeight="1">
      <c r="A95" s="107"/>
      <c r="B95" s="401" t="s">
        <v>116</v>
      </c>
      <c r="C95" s="283" t="s">
        <v>256</v>
      </c>
      <c r="D95" s="402">
        <v>1040</v>
      </c>
      <c r="E95" s="118" t="s">
        <v>265</v>
      </c>
      <c r="F95" s="112">
        <v>937100</v>
      </c>
      <c r="G95" s="113">
        <v>937100</v>
      </c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00">
        <f>F95+K95</f>
        <v>937100</v>
      </c>
    </row>
    <row r="96" spans="1:18" ht="18.75">
      <c r="A96" s="107"/>
      <c r="B96" s="286" t="s">
        <v>304</v>
      </c>
      <c r="C96" s="283" t="s">
        <v>298</v>
      </c>
      <c r="D96" s="402" t="s">
        <v>504</v>
      </c>
      <c r="E96" s="252" t="s">
        <v>257</v>
      </c>
      <c r="F96" s="112">
        <f>F97</f>
        <v>443000</v>
      </c>
      <c r="G96" s="112">
        <f aca="true" t="shared" si="36" ref="G96:Q96">G97</f>
        <v>443000</v>
      </c>
      <c r="H96" s="112">
        <f t="shared" si="36"/>
        <v>0</v>
      </c>
      <c r="I96" s="112">
        <f t="shared" si="36"/>
        <v>0</v>
      </c>
      <c r="J96" s="112">
        <f t="shared" si="36"/>
        <v>0</v>
      </c>
      <c r="K96" s="112">
        <f t="shared" si="36"/>
        <v>0</v>
      </c>
      <c r="L96" s="112">
        <f t="shared" si="36"/>
        <v>0</v>
      </c>
      <c r="M96" s="112">
        <f t="shared" si="36"/>
        <v>0</v>
      </c>
      <c r="N96" s="112">
        <f t="shared" si="36"/>
        <v>0</v>
      </c>
      <c r="O96" s="112">
        <f t="shared" si="36"/>
        <v>0</v>
      </c>
      <c r="P96" s="112">
        <f t="shared" si="36"/>
        <v>0</v>
      </c>
      <c r="Q96" s="112">
        <f t="shared" si="36"/>
        <v>0</v>
      </c>
      <c r="R96" s="100">
        <f t="shared" si="35"/>
        <v>443000</v>
      </c>
    </row>
    <row r="97" spans="1:18" ht="37.5">
      <c r="A97" s="107"/>
      <c r="B97" s="108" t="s">
        <v>305</v>
      </c>
      <c r="C97" s="108" t="s">
        <v>300</v>
      </c>
      <c r="D97" s="108" t="s">
        <v>507</v>
      </c>
      <c r="E97" s="251" t="s">
        <v>301</v>
      </c>
      <c r="F97" s="112">
        <v>443000</v>
      </c>
      <c r="G97" s="113">
        <v>443000</v>
      </c>
      <c r="H97" s="136"/>
      <c r="I97" s="136"/>
      <c r="J97" s="136"/>
      <c r="K97" s="114"/>
      <c r="L97" s="136"/>
      <c r="M97" s="136"/>
      <c r="N97" s="136"/>
      <c r="O97" s="136"/>
      <c r="P97" s="116"/>
      <c r="Q97" s="116"/>
      <c r="R97" s="100">
        <f t="shared" si="35"/>
        <v>443000</v>
      </c>
    </row>
    <row r="98" spans="1:18" ht="84.75" customHeight="1">
      <c r="A98" s="107"/>
      <c r="B98" s="254" t="s">
        <v>522</v>
      </c>
      <c r="C98" s="254"/>
      <c r="D98" s="254"/>
      <c r="E98" s="247" t="s">
        <v>378</v>
      </c>
      <c r="F98" s="255">
        <f>F99</f>
        <v>3296190</v>
      </c>
      <c r="G98" s="255">
        <f aca="true" t="shared" si="37" ref="G98:Q98">G99</f>
        <v>3296190</v>
      </c>
      <c r="H98" s="255">
        <f t="shared" si="37"/>
        <v>2302700</v>
      </c>
      <c r="I98" s="255">
        <f t="shared" si="37"/>
        <v>193940</v>
      </c>
      <c r="J98" s="255">
        <f t="shared" si="37"/>
        <v>0</v>
      </c>
      <c r="K98" s="255">
        <f t="shared" si="37"/>
        <v>121100</v>
      </c>
      <c r="L98" s="255">
        <f t="shared" si="37"/>
        <v>76100</v>
      </c>
      <c r="M98" s="255">
        <f t="shared" si="37"/>
        <v>42560</v>
      </c>
      <c r="N98" s="255">
        <f t="shared" si="37"/>
        <v>0</v>
      </c>
      <c r="O98" s="255">
        <f t="shared" si="37"/>
        <v>45000</v>
      </c>
      <c r="P98" s="255">
        <f t="shared" si="37"/>
        <v>45000</v>
      </c>
      <c r="Q98" s="255">
        <f t="shared" si="37"/>
        <v>12000</v>
      </c>
      <c r="R98" s="100">
        <f t="shared" si="35"/>
        <v>3417290</v>
      </c>
    </row>
    <row r="99" spans="1:18" ht="60.75" customHeight="1">
      <c r="A99" s="107"/>
      <c r="B99" s="249" t="s">
        <v>523</v>
      </c>
      <c r="C99" s="249"/>
      <c r="D99" s="249"/>
      <c r="E99" s="262" t="s">
        <v>378</v>
      </c>
      <c r="F99" s="261">
        <f>F100+F104+F102</f>
        <v>3296190</v>
      </c>
      <c r="G99" s="261">
        <f aca="true" t="shared" si="38" ref="G99:Q99">G100+G104+G102</f>
        <v>3296190</v>
      </c>
      <c r="H99" s="261">
        <f t="shared" si="38"/>
        <v>2302700</v>
      </c>
      <c r="I99" s="261">
        <f t="shared" si="38"/>
        <v>193940</v>
      </c>
      <c r="J99" s="261">
        <f t="shared" si="38"/>
        <v>0</v>
      </c>
      <c r="K99" s="261">
        <f t="shared" si="38"/>
        <v>121100</v>
      </c>
      <c r="L99" s="261">
        <f t="shared" si="38"/>
        <v>76100</v>
      </c>
      <c r="M99" s="261">
        <f t="shared" si="38"/>
        <v>42560</v>
      </c>
      <c r="N99" s="261">
        <f t="shared" si="38"/>
        <v>0</v>
      </c>
      <c r="O99" s="261">
        <f t="shared" si="38"/>
        <v>45000</v>
      </c>
      <c r="P99" s="261">
        <f t="shared" si="38"/>
        <v>45000</v>
      </c>
      <c r="Q99" s="261">
        <f t="shared" si="38"/>
        <v>12000</v>
      </c>
      <c r="R99" s="100">
        <f t="shared" si="35"/>
        <v>3417290</v>
      </c>
    </row>
    <row r="100" spans="1:18" ht="38.25" customHeight="1">
      <c r="A100" s="107"/>
      <c r="B100" s="241" t="s">
        <v>504</v>
      </c>
      <c r="C100" s="103" t="s">
        <v>505</v>
      </c>
      <c r="D100" s="241" t="s">
        <v>504</v>
      </c>
      <c r="E100" s="104" t="s">
        <v>419</v>
      </c>
      <c r="F100" s="127">
        <f>F101</f>
        <v>433000</v>
      </c>
      <c r="G100" s="127">
        <f aca="true" t="shared" si="39" ref="G100:Q100">G101</f>
        <v>433000</v>
      </c>
      <c r="H100" s="127">
        <f t="shared" si="39"/>
        <v>340000</v>
      </c>
      <c r="I100" s="127">
        <f t="shared" si="39"/>
        <v>0</v>
      </c>
      <c r="J100" s="127">
        <f t="shared" si="39"/>
        <v>0</v>
      </c>
      <c r="K100" s="127">
        <f t="shared" si="39"/>
        <v>12000</v>
      </c>
      <c r="L100" s="127">
        <f t="shared" si="39"/>
        <v>0</v>
      </c>
      <c r="M100" s="127">
        <f t="shared" si="39"/>
        <v>0</v>
      </c>
      <c r="N100" s="127">
        <f t="shared" si="39"/>
        <v>0</v>
      </c>
      <c r="O100" s="127">
        <f t="shared" si="39"/>
        <v>12000</v>
      </c>
      <c r="P100" s="127">
        <f t="shared" si="39"/>
        <v>12000</v>
      </c>
      <c r="Q100" s="127">
        <f t="shared" si="39"/>
        <v>12000</v>
      </c>
      <c r="R100" s="100">
        <f t="shared" si="35"/>
        <v>445000</v>
      </c>
    </row>
    <row r="101" spans="1:18" ht="66.75" customHeight="1">
      <c r="A101" s="107"/>
      <c r="B101" s="108" t="s">
        <v>261</v>
      </c>
      <c r="C101" s="108" t="s">
        <v>386</v>
      </c>
      <c r="D101" s="108" t="s">
        <v>242</v>
      </c>
      <c r="E101" s="251" t="s">
        <v>388</v>
      </c>
      <c r="F101" s="121">
        <v>433000</v>
      </c>
      <c r="G101" s="114">
        <v>433000</v>
      </c>
      <c r="H101" s="114">
        <v>340000</v>
      </c>
      <c r="I101" s="114"/>
      <c r="J101" s="121"/>
      <c r="K101" s="121">
        <v>12000</v>
      </c>
      <c r="L101" s="114"/>
      <c r="M101" s="114"/>
      <c r="N101" s="114"/>
      <c r="O101" s="114">
        <v>12000</v>
      </c>
      <c r="P101" s="114">
        <v>12000</v>
      </c>
      <c r="Q101" s="122">
        <v>12000</v>
      </c>
      <c r="R101" s="100">
        <f t="shared" si="35"/>
        <v>445000</v>
      </c>
    </row>
    <row r="102" spans="1:18" ht="36.75" customHeight="1">
      <c r="A102" s="107"/>
      <c r="B102" s="241" t="s">
        <v>504</v>
      </c>
      <c r="C102" s="103" t="s">
        <v>439</v>
      </c>
      <c r="D102" s="241" t="s">
        <v>504</v>
      </c>
      <c r="E102" s="104" t="s">
        <v>440</v>
      </c>
      <c r="F102" s="121">
        <f>F103</f>
        <v>1689950</v>
      </c>
      <c r="G102" s="121">
        <f aca="true" t="shared" si="40" ref="G102:Q102">G103</f>
        <v>1689950</v>
      </c>
      <c r="H102" s="121">
        <f t="shared" si="40"/>
        <v>1293600</v>
      </c>
      <c r="I102" s="121">
        <f t="shared" si="40"/>
        <v>64000</v>
      </c>
      <c r="J102" s="121">
        <f t="shared" si="40"/>
        <v>0</v>
      </c>
      <c r="K102" s="121">
        <f t="shared" si="40"/>
        <v>76100</v>
      </c>
      <c r="L102" s="121">
        <f t="shared" si="40"/>
        <v>76100</v>
      </c>
      <c r="M102" s="121">
        <f t="shared" si="40"/>
        <v>42560</v>
      </c>
      <c r="N102" s="121">
        <f t="shared" si="40"/>
        <v>0</v>
      </c>
      <c r="O102" s="121">
        <f t="shared" si="40"/>
        <v>0</v>
      </c>
      <c r="P102" s="121">
        <f t="shared" si="40"/>
        <v>0</v>
      </c>
      <c r="Q102" s="121">
        <f t="shared" si="40"/>
        <v>0</v>
      </c>
      <c r="R102" s="100">
        <f t="shared" si="35"/>
        <v>1766050</v>
      </c>
    </row>
    <row r="103" spans="1:18" ht="78.75" customHeight="1">
      <c r="A103" s="107"/>
      <c r="B103" s="403" t="s">
        <v>306</v>
      </c>
      <c r="C103" s="108" t="s">
        <v>307</v>
      </c>
      <c r="D103" s="403" t="s">
        <v>380</v>
      </c>
      <c r="E103" s="251" t="s">
        <v>308</v>
      </c>
      <c r="F103" s="121">
        <v>1689950</v>
      </c>
      <c r="G103" s="114">
        <v>1689950</v>
      </c>
      <c r="H103" s="114">
        <v>1293600</v>
      </c>
      <c r="I103" s="114">
        <v>64000</v>
      </c>
      <c r="J103" s="121"/>
      <c r="K103" s="121">
        <v>76100</v>
      </c>
      <c r="L103" s="114">
        <v>76100</v>
      </c>
      <c r="M103" s="114">
        <v>42560</v>
      </c>
      <c r="N103" s="114"/>
      <c r="O103" s="114"/>
      <c r="P103" s="114"/>
      <c r="Q103" s="121"/>
      <c r="R103" s="100">
        <f t="shared" si="35"/>
        <v>1766050</v>
      </c>
    </row>
    <row r="104" spans="1:18" ht="33.75" customHeight="1">
      <c r="A104" s="107"/>
      <c r="B104" s="241" t="s">
        <v>504</v>
      </c>
      <c r="C104" s="103" t="s">
        <v>476</v>
      </c>
      <c r="D104" s="241" t="s">
        <v>504</v>
      </c>
      <c r="E104" s="404" t="s">
        <v>475</v>
      </c>
      <c r="F104" s="121">
        <f>F106+F105</f>
        <v>1173240</v>
      </c>
      <c r="G104" s="121">
        <f aca="true" t="shared" si="41" ref="G104:Q104">G106+G105</f>
        <v>1173240</v>
      </c>
      <c r="H104" s="121">
        <f t="shared" si="41"/>
        <v>669100</v>
      </c>
      <c r="I104" s="121">
        <f t="shared" si="41"/>
        <v>129940</v>
      </c>
      <c r="J104" s="121">
        <f t="shared" si="41"/>
        <v>0</v>
      </c>
      <c r="K104" s="121">
        <f t="shared" si="41"/>
        <v>33000</v>
      </c>
      <c r="L104" s="121">
        <f t="shared" si="41"/>
        <v>0</v>
      </c>
      <c r="M104" s="121">
        <f t="shared" si="41"/>
        <v>0</v>
      </c>
      <c r="N104" s="121">
        <f t="shared" si="41"/>
        <v>0</v>
      </c>
      <c r="O104" s="121">
        <f t="shared" si="41"/>
        <v>33000</v>
      </c>
      <c r="P104" s="121">
        <f t="shared" si="41"/>
        <v>33000</v>
      </c>
      <c r="Q104" s="121">
        <f t="shared" si="41"/>
        <v>0</v>
      </c>
      <c r="R104" s="100">
        <f t="shared" si="35"/>
        <v>1206240</v>
      </c>
    </row>
    <row r="105" spans="1:18" s="131" customFormat="1" ht="18.75">
      <c r="A105" s="139"/>
      <c r="B105" s="405">
        <v>1014030</v>
      </c>
      <c r="C105" s="283" t="s">
        <v>477</v>
      </c>
      <c r="D105" s="283" t="s">
        <v>379</v>
      </c>
      <c r="E105" s="252" t="s">
        <v>309</v>
      </c>
      <c r="F105" s="112">
        <v>794840</v>
      </c>
      <c r="G105" s="113">
        <v>794840</v>
      </c>
      <c r="H105" s="113">
        <v>523700</v>
      </c>
      <c r="I105" s="113">
        <v>115940</v>
      </c>
      <c r="J105" s="113">
        <v>0</v>
      </c>
      <c r="K105" s="112">
        <v>33000</v>
      </c>
      <c r="L105" s="113"/>
      <c r="M105" s="113"/>
      <c r="N105" s="113"/>
      <c r="O105" s="113">
        <v>33000</v>
      </c>
      <c r="P105" s="113">
        <v>33000</v>
      </c>
      <c r="Q105" s="296"/>
      <c r="R105" s="100">
        <f t="shared" si="35"/>
        <v>827840</v>
      </c>
    </row>
    <row r="106" spans="1:18" s="131" customFormat="1" ht="45" customHeight="1">
      <c r="A106" s="138"/>
      <c r="B106" s="405">
        <v>1014080</v>
      </c>
      <c r="C106" s="283" t="s">
        <v>310</v>
      </c>
      <c r="D106" s="283" t="s">
        <v>504</v>
      </c>
      <c r="E106" s="252" t="s">
        <v>311</v>
      </c>
      <c r="F106" s="112">
        <f>F107+F108</f>
        <v>378400</v>
      </c>
      <c r="G106" s="112">
        <f aca="true" t="shared" si="42" ref="G106:Q106">G107+G108</f>
        <v>378400</v>
      </c>
      <c r="H106" s="112">
        <f t="shared" si="42"/>
        <v>145400</v>
      </c>
      <c r="I106" s="112">
        <f t="shared" si="42"/>
        <v>14000</v>
      </c>
      <c r="J106" s="112">
        <f t="shared" si="42"/>
        <v>0</v>
      </c>
      <c r="K106" s="112">
        <f t="shared" si="42"/>
        <v>0</v>
      </c>
      <c r="L106" s="112">
        <f t="shared" si="42"/>
        <v>0</v>
      </c>
      <c r="M106" s="112">
        <f t="shared" si="42"/>
        <v>0</v>
      </c>
      <c r="N106" s="112">
        <f t="shared" si="42"/>
        <v>0</v>
      </c>
      <c r="O106" s="112">
        <f t="shared" si="42"/>
        <v>0</v>
      </c>
      <c r="P106" s="112">
        <f t="shared" si="42"/>
        <v>0</v>
      </c>
      <c r="Q106" s="112">
        <f t="shared" si="42"/>
        <v>0</v>
      </c>
      <c r="R106" s="100">
        <f t="shared" si="35"/>
        <v>378400</v>
      </c>
    </row>
    <row r="107" spans="1:18" s="131" customFormat="1" ht="42" customHeight="1">
      <c r="A107" s="138"/>
      <c r="B107" s="405">
        <v>1014081</v>
      </c>
      <c r="C107" s="283" t="s">
        <v>312</v>
      </c>
      <c r="D107" s="283" t="s">
        <v>75</v>
      </c>
      <c r="E107" s="252" t="s">
        <v>314</v>
      </c>
      <c r="F107" s="112">
        <v>216900</v>
      </c>
      <c r="G107" s="113">
        <v>216900</v>
      </c>
      <c r="H107" s="113">
        <v>145400</v>
      </c>
      <c r="I107" s="113">
        <v>14000</v>
      </c>
      <c r="J107" s="113"/>
      <c r="K107" s="113"/>
      <c r="L107" s="113"/>
      <c r="M107" s="113"/>
      <c r="N107" s="113"/>
      <c r="O107" s="113"/>
      <c r="P107" s="113"/>
      <c r="Q107" s="113"/>
      <c r="R107" s="100">
        <f t="shared" si="35"/>
        <v>216900</v>
      </c>
    </row>
    <row r="108" spans="1:18" s="131" customFormat="1" ht="27" customHeight="1">
      <c r="A108" s="138"/>
      <c r="B108" s="405">
        <v>1014082</v>
      </c>
      <c r="C108" s="283" t="s">
        <v>313</v>
      </c>
      <c r="D108" s="283" t="s">
        <v>75</v>
      </c>
      <c r="E108" s="252" t="s">
        <v>315</v>
      </c>
      <c r="F108" s="112">
        <v>161500</v>
      </c>
      <c r="G108" s="113">
        <v>161500</v>
      </c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00">
        <f t="shared" si="35"/>
        <v>161500</v>
      </c>
    </row>
    <row r="109" spans="1:18" ht="40.5">
      <c r="A109" s="107"/>
      <c r="B109" s="254" t="s">
        <v>262</v>
      </c>
      <c r="C109" s="254"/>
      <c r="D109" s="254"/>
      <c r="E109" s="247" t="s">
        <v>381</v>
      </c>
      <c r="F109" s="255">
        <f>F110</f>
        <v>3135354</v>
      </c>
      <c r="G109" s="255">
        <f aca="true" t="shared" si="43" ref="G109:Q109">G110</f>
        <v>3125354</v>
      </c>
      <c r="H109" s="255">
        <f t="shared" si="43"/>
        <v>817000</v>
      </c>
      <c r="I109" s="255">
        <f t="shared" si="43"/>
        <v>20400</v>
      </c>
      <c r="J109" s="255">
        <f t="shared" si="43"/>
        <v>0</v>
      </c>
      <c r="K109" s="255">
        <f t="shared" si="43"/>
        <v>533000</v>
      </c>
      <c r="L109" s="255">
        <f t="shared" si="43"/>
        <v>0</v>
      </c>
      <c r="M109" s="255">
        <f t="shared" si="43"/>
        <v>0</v>
      </c>
      <c r="N109" s="255">
        <f t="shared" si="43"/>
        <v>0</v>
      </c>
      <c r="O109" s="255">
        <f t="shared" si="43"/>
        <v>533000</v>
      </c>
      <c r="P109" s="255">
        <f t="shared" si="43"/>
        <v>533000</v>
      </c>
      <c r="Q109" s="255">
        <f t="shared" si="43"/>
        <v>182025</v>
      </c>
      <c r="R109" s="100">
        <f t="shared" si="35"/>
        <v>3668354</v>
      </c>
    </row>
    <row r="110" spans="1:18" s="131" customFormat="1" ht="39">
      <c r="A110" s="138"/>
      <c r="B110" s="249" t="s">
        <v>263</v>
      </c>
      <c r="C110" s="249"/>
      <c r="D110" s="249"/>
      <c r="E110" s="262" t="s">
        <v>76</v>
      </c>
      <c r="F110" s="261">
        <f>F111+F113+F116</f>
        <v>3135354</v>
      </c>
      <c r="G110" s="261">
        <f aca="true" t="shared" si="44" ref="G110:N110">G111+G113+G116</f>
        <v>3125354</v>
      </c>
      <c r="H110" s="261">
        <f t="shared" si="44"/>
        <v>817000</v>
      </c>
      <c r="I110" s="261">
        <f t="shared" si="44"/>
        <v>20400</v>
      </c>
      <c r="J110" s="261">
        <f t="shared" si="44"/>
        <v>0</v>
      </c>
      <c r="K110" s="261">
        <f>K111+K113+K116</f>
        <v>533000</v>
      </c>
      <c r="L110" s="261">
        <f t="shared" si="44"/>
        <v>0</v>
      </c>
      <c r="M110" s="261">
        <f t="shared" si="44"/>
        <v>0</v>
      </c>
      <c r="N110" s="261">
        <f t="shared" si="44"/>
        <v>0</v>
      </c>
      <c r="O110" s="261">
        <f>O111+O113+O116</f>
        <v>533000</v>
      </c>
      <c r="P110" s="261">
        <f>P111+P113+P116</f>
        <v>533000</v>
      </c>
      <c r="Q110" s="261">
        <f>Q111+Q113+Q116</f>
        <v>182025</v>
      </c>
      <c r="R110" s="100">
        <f t="shared" si="35"/>
        <v>3668354</v>
      </c>
    </row>
    <row r="111" spans="1:18" s="131" customFormat="1" ht="18.75">
      <c r="A111" s="138"/>
      <c r="B111" s="241" t="s">
        <v>504</v>
      </c>
      <c r="C111" s="103" t="s">
        <v>505</v>
      </c>
      <c r="D111" s="241" t="s">
        <v>504</v>
      </c>
      <c r="E111" s="104" t="s">
        <v>419</v>
      </c>
      <c r="F111" s="121">
        <f>F112</f>
        <v>1085700</v>
      </c>
      <c r="G111" s="121">
        <f aca="true" t="shared" si="45" ref="G111:Q111">G112</f>
        <v>1085700</v>
      </c>
      <c r="H111" s="121">
        <f t="shared" si="45"/>
        <v>817000</v>
      </c>
      <c r="I111" s="121">
        <f t="shared" si="45"/>
        <v>20400</v>
      </c>
      <c r="J111" s="121">
        <f t="shared" si="45"/>
        <v>0</v>
      </c>
      <c r="K111" s="121">
        <f t="shared" si="45"/>
        <v>0</v>
      </c>
      <c r="L111" s="121">
        <f t="shared" si="45"/>
        <v>0</v>
      </c>
      <c r="M111" s="121">
        <f t="shared" si="45"/>
        <v>0</v>
      </c>
      <c r="N111" s="121">
        <f t="shared" si="45"/>
        <v>0</v>
      </c>
      <c r="O111" s="121">
        <f t="shared" si="45"/>
        <v>0</v>
      </c>
      <c r="P111" s="121">
        <f t="shared" si="45"/>
        <v>0</v>
      </c>
      <c r="Q111" s="121">
        <f t="shared" si="45"/>
        <v>0</v>
      </c>
      <c r="R111" s="100">
        <f t="shared" si="35"/>
        <v>1085700</v>
      </c>
    </row>
    <row r="112" spans="1:18" s="101" customFormat="1" ht="59.25" customHeight="1">
      <c r="A112" s="132"/>
      <c r="B112" s="108" t="s">
        <v>264</v>
      </c>
      <c r="C112" s="108" t="s">
        <v>386</v>
      </c>
      <c r="D112" s="108" t="s">
        <v>242</v>
      </c>
      <c r="E112" s="251" t="s">
        <v>388</v>
      </c>
      <c r="F112" s="121">
        <v>1085700</v>
      </c>
      <c r="G112" s="136">
        <v>1085700</v>
      </c>
      <c r="H112" s="136">
        <v>817000</v>
      </c>
      <c r="I112" s="136">
        <v>20400</v>
      </c>
      <c r="J112" s="136"/>
      <c r="K112" s="114"/>
      <c r="L112" s="136"/>
      <c r="M112" s="136"/>
      <c r="N112" s="136"/>
      <c r="O112" s="136"/>
      <c r="P112" s="116"/>
      <c r="Q112" s="116"/>
      <c r="R112" s="100">
        <f t="shared" si="35"/>
        <v>1085700</v>
      </c>
    </row>
    <row r="113" spans="1:18" s="101" customFormat="1" ht="29.25" customHeight="1">
      <c r="A113" s="132"/>
      <c r="B113" s="241" t="s">
        <v>504</v>
      </c>
      <c r="C113" s="103" t="s">
        <v>421</v>
      </c>
      <c r="D113" s="241" t="s">
        <v>504</v>
      </c>
      <c r="E113" s="104" t="s">
        <v>362</v>
      </c>
      <c r="F113" s="121">
        <f>F114</f>
        <v>10000</v>
      </c>
      <c r="G113" s="114">
        <f aca="true" t="shared" si="46" ref="G113:Q113">G114</f>
        <v>0</v>
      </c>
      <c r="H113" s="114">
        <f t="shared" si="46"/>
        <v>0</v>
      </c>
      <c r="I113" s="114">
        <f t="shared" si="46"/>
        <v>0</v>
      </c>
      <c r="J113" s="114">
        <f t="shared" si="46"/>
        <v>0</v>
      </c>
      <c r="K113" s="114">
        <f t="shared" si="46"/>
        <v>0</v>
      </c>
      <c r="L113" s="114">
        <f t="shared" si="46"/>
        <v>0</v>
      </c>
      <c r="M113" s="114">
        <f t="shared" si="46"/>
        <v>0</v>
      </c>
      <c r="N113" s="114">
        <f t="shared" si="46"/>
        <v>0</v>
      </c>
      <c r="O113" s="114">
        <f t="shared" si="46"/>
        <v>0</v>
      </c>
      <c r="P113" s="114">
        <f t="shared" si="46"/>
        <v>0</v>
      </c>
      <c r="Q113" s="114">
        <f t="shared" si="46"/>
        <v>0</v>
      </c>
      <c r="R113" s="100">
        <f t="shared" si="35"/>
        <v>10000</v>
      </c>
    </row>
    <row r="114" spans="1:18" s="101" customFormat="1" ht="20.25">
      <c r="A114" s="138"/>
      <c r="B114" s="108" t="s">
        <v>363</v>
      </c>
      <c r="C114" s="108" t="s">
        <v>349</v>
      </c>
      <c r="D114" s="108" t="s">
        <v>249</v>
      </c>
      <c r="E114" s="418" t="s">
        <v>400</v>
      </c>
      <c r="F114" s="121">
        <v>10000</v>
      </c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00">
        <f t="shared" si="35"/>
        <v>10000</v>
      </c>
    </row>
    <row r="115" spans="1:18" s="101" customFormat="1" ht="69" hidden="1">
      <c r="A115" s="138"/>
      <c r="B115" s="389" t="s">
        <v>401</v>
      </c>
      <c r="C115" s="389" t="s">
        <v>402</v>
      </c>
      <c r="D115" s="389"/>
      <c r="E115" s="390" t="s">
        <v>403</v>
      </c>
      <c r="F115" s="140"/>
      <c r="G115" s="141"/>
      <c r="H115" s="141"/>
      <c r="I115" s="141"/>
      <c r="J115" s="141"/>
      <c r="K115" s="114"/>
      <c r="L115" s="136"/>
      <c r="M115" s="136"/>
      <c r="N115" s="136"/>
      <c r="O115" s="136"/>
      <c r="P115" s="116"/>
      <c r="Q115" s="116"/>
      <c r="R115" s="100">
        <f t="shared" si="35"/>
        <v>0</v>
      </c>
    </row>
    <row r="116" spans="1:18" s="101" customFormat="1" ht="20.25">
      <c r="A116" s="138"/>
      <c r="B116" s="241" t="s">
        <v>504</v>
      </c>
      <c r="C116" s="103" t="s">
        <v>364</v>
      </c>
      <c r="D116" s="241" t="s">
        <v>504</v>
      </c>
      <c r="E116" s="104" t="s">
        <v>412</v>
      </c>
      <c r="F116" s="127">
        <f>F117+F120</f>
        <v>2039654</v>
      </c>
      <c r="G116" s="127">
        <f>G117+G120</f>
        <v>2039654</v>
      </c>
      <c r="H116" s="127">
        <f aca="true" t="shared" si="47" ref="H116:Q116">H117</f>
        <v>0</v>
      </c>
      <c r="I116" s="127">
        <f t="shared" si="47"/>
        <v>0</v>
      </c>
      <c r="J116" s="127">
        <f t="shared" si="47"/>
        <v>0</v>
      </c>
      <c r="K116" s="127">
        <f t="shared" si="47"/>
        <v>533000</v>
      </c>
      <c r="L116" s="127">
        <f t="shared" si="47"/>
        <v>0</v>
      </c>
      <c r="M116" s="127">
        <f t="shared" si="47"/>
        <v>0</v>
      </c>
      <c r="N116" s="127">
        <f t="shared" si="47"/>
        <v>0</v>
      </c>
      <c r="O116" s="127">
        <f t="shared" si="47"/>
        <v>533000</v>
      </c>
      <c r="P116" s="127">
        <f t="shared" si="47"/>
        <v>533000</v>
      </c>
      <c r="Q116" s="127">
        <f t="shared" si="47"/>
        <v>182025</v>
      </c>
      <c r="R116" s="100">
        <f t="shared" si="35"/>
        <v>2572654</v>
      </c>
    </row>
    <row r="117" spans="1:18" s="101" customFormat="1" ht="75">
      <c r="A117" s="138"/>
      <c r="B117" s="491">
        <v>3719700</v>
      </c>
      <c r="C117" s="103" t="s">
        <v>365</v>
      </c>
      <c r="D117" s="241" t="s">
        <v>504</v>
      </c>
      <c r="E117" s="104" t="s">
        <v>366</v>
      </c>
      <c r="F117" s="127">
        <f>F118+F119</f>
        <v>1929654</v>
      </c>
      <c r="G117" s="127">
        <f aca="true" t="shared" si="48" ref="G117:Q117">G118+G119</f>
        <v>1929654</v>
      </c>
      <c r="H117" s="127">
        <f t="shared" si="48"/>
        <v>0</v>
      </c>
      <c r="I117" s="127">
        <f t="shared" si="48"/>
        <v>0</v>
      </c>
      <c r="J117" s="127">
        <f t="shared" si="48"/>
        <v>0</v>
      </c>
      <c r="K117" s="127">
        <f t="shared" si="48"/>
        <v>533000</v>
      </c>
      <c r="L117" s="127">
        <f t="shared" si="48"/>
        <v>0</v>
      </c>
      <c r="M117" s="127">
        <f t="shared" si="48"/>
        <v>0</v>
      </c>
      <c r="N117" s="127">
        <f t="shared" si="48"/>
        <v>0</v>
      </c>
      <c r="O117" s="127">
        <f t="shared" si="48"/>
        <v>533000</v>
      </c>
      <c r="P117" s="127">
        <f t="shared" si="48"/>
        <v>533000</v>
      </c>
      <c r="Q117" s="127">
        <f t="shared" si="48"/>
        <v>182025</v>
      </c>
      <c r="R117" s="100">
        <f t="shared" si="35"/>
        <v>2462654</v>
      </c>
    </row>
    <row r="118" spans="1:18" s="101" customFormat="1" ht="37.5">
      <c r="A118" s="138"/>
      <c r="B118" s="405">
        <v>3719750</v>
      </c>
      <c r="C118" s="283" t="s">
        <v>460</v>
      </c>
      <c r="D118" s="283" t="s">
        <v>404</v>
      </c>
      <c r="E118" s="252" t="s">
        <v>461</v>
      </c>
      <c r="F118" s="121"/>
      <c r="G118" s="116"/>
      <c r="H118" s="116"/>
      <c r="I118" s="116"/>
      <c r="J118" s="116"/>
      <c r="K118" s="114">
        <v>533000</v>
      </c>
      <c r="L118" s="136"/>
      <c r="M118" s="136"/>
      <c r="N118" s="136"/>
      <c r="O118" s="136">
        <v>533000</v>
      </c>
      <c r="P118" s="116">
        <v>533000</v>
      </c>
      <c r="Q118" s="116">
        <v>182025</v>
      </c>
      <c r="R118" s="100">
        <f t="shared" si="35"/>
        <v>533000</v>
      </c>
    </row>
    <row r="119" spans="1:18" ht="18.75">
      <c r="A119" s="107"/>
      <c r="B119" s="405">
        <v>3719770</v>
      </c>
      <c r="C119" s="283" t="s">
        <v>355</v>
      </c>
      <c r="D119" s="283" t="s">
        <v>404</v>
      </c>
      <c r="E119" s="252" t="s">
        <v>356</v>
      </c>
      <c r="F119" s="121">
        <v>1929654</v>
      </c>
      <c r="G119" s="116">
        <v>1929654</v>
      </c>
      <c r="H119" s="116"/>
      <c r="I119" s="116"/>
      <c r="J119" s="116"/>
      <c r="K119" s="114"/>
      <c r="L119" s="136"/>
      <c r="M119" s="136"/>
      <c r="N119" s="136"/>
      <c r="O119" s="136"/>
      <c r="P119" s="116"/>
      <c r="Q119" s="116"/>
      <c r="R119" s="100">
        <f t="shared" si="35"/>
        <v>1929654</v>
      </c>
    </row>
    <row r="120" spans="1:18" ht="73.5" customHeight="1">
      <c r="A120" s="107"/>
      <c r="B120" s="492">
        <v>3719800</v>
      </c>
      <c r="C120" s="407" t="s">
        <v>227</v>
      </c>
      <c r="D120" s="407" t="s">
        <v>504</v>
      </c>
      <c r="E120" s="408" t="s">
        <v>13</v>
      </c>
      <c r="F120" s="121">
        <v>110000</v>
      </c>
      <c r="G120" s="116">
        <v>110000</v>
      </c>
      <c r="H120" s="116"/>
      <c r="I120" s="116"/>
      <c r="J120" s="116"/>
      <c r="K120" s="114"/>
      <c r="L120" s="136"/>
      <c r="M120" s="136"/>
      <c r="N120" s="136"/>
      <c r="O120" s="136"/>
      <c r="P120" s="116"/>
      <c r="Q120" s="116"/>
      <c r="R120" s="100">
        <f t="shared" si="35"/>
        <v>110000</v>
      </c>
    </row>
    <row r="121" spans="1:18" ht="18.75" hidden="1">
      <c r="A121" s="107"/>
      <c r="B121" s="492"/>
      <c r="C121" s="407"/>
      <c r="D121" s="407"/>
      <c r="E121" s="408"/>
      <c r="F121" s="121"/>
      <c r="G121" s="116"/>
      <c r="H121" s="116"/>
      <c r="I121" s="116"/>
      <c r="J121" s="496"/>
      <c r="K121" s="121"/>
      <c r="L121" s="497"/>
      <c r="M121" s="497"/>
      <c r="N121" s="497"/>
      <c r="O121" s="497"/>
      <c r="P121" s="496"/>
      <c r="Q121" s="496"/>
      <c r="R121" s="100"/>
    </row>
    <row r="122" spans="1:18" ht="18.75" hidden="1">
      <c r="A122" s="107"/>
      <c r="B122" s="405"/>
      <c r="C122" s="283"/>
      <c r="D122" s="283"/>
      <c r="E122" s="252"/>
      <c r="F122" s="121"/>
      <c r="G122" s="116"/>
      <c r="H122" s="116"/>
      <c r="I122" s="116"/>
      <c r="J122" s="116"/>
      <c r="K122" s="114"/>
      <c r="L122" s="136"/>
      <c r="M122" s="136"/>
      <c r="N122" s="136"/>
      <c r="O122" s="136"/>
      <c r="P122" s="116"/>
      <c r="Q122" s="116"/>
      <c r="R122" s="100"/>
    </row>
    <row r="123" spans="1:18" ht="18.75" hidden="1">
      <c r="A123" s="107"/>
      <c r="B123" s="405"/>
      <c r="C123" s="283"/>
      <c r="D123" s="283"/>
      <c r="E123" s="252"/>
      <c r="F123" s="121"/>
      <c r="G123" s="116"/>
      <c r="H123" s="116"/>
      <c r="I123" s="116"/>
      <c r="J123" s="116"/>
      <c r="K123" s="114"/>
      <c r="L123" s="136"/>
      <c r="M123" s="136"/>
      <c r="N123" s="136"/>
      <c r="O123" s="136"/>
      <c r="P123" s="116"/>
      <c r="Q123" s="116"/>
      <c r="R123" s="100">
        <f t="shared" si="35"/>
        <v>0</v>
      </c>
    </row>
    <row r="124" spans="2:18" ht="20.25">
      <c r="B124" s="388"/>
      <c r="C124" s="388"/>
      <c r="D124" s="388"/>
      <c r="E124" s="459" t="s">
        <v>405</v>
      </c>
      <c r="F124" s="129">
        <f aca="true" t="shared" si="49" ref="F124:Q124">F8+F34+F64+F98+F109</f>
        <v>123059378</v>
      </c>
      <c r="G124" s="129">
        <f t="shared" si="49"/>
        <v>123049378</v>
      </c>
      <c r="H124" s="129">
        <f t="shared" si="49"/>
        <v>34337592</v>
      </c>
      <c r="I124" s="129">
        <f t="shared" si="49"/>
        <v>5678756</v>
      </c>
      <c r="J124" s="129">
        <f t="shared" si="49"/>
        <v>0</v>
      </c>
      <c r="K124" s="129">
        <f t="shared" si="49"/>
        <v>4413193</v>
      </c>
      <c r="L124" s="129">
        <f t="shared" si="49"/>
        <v>549100</v>
      </c>
      <c r="M124" s="129">
        <f t="shared" si="49"/>
        <v>42560</v>
      </c>
      <c r="N124" s="129">
        <f t="shared" si="49"/>
        <v>0</v>
      </c>
      <c r="O124" s="129">
        <f t="shared" si="49"/>
        <v>2571835</v>
      </c>
      <c r="P124" s="129">
        <f t="shared" si="49"/>
        <v>3794683</v>
      </c>
      <c r="Q124" s="129">
        <f t="shared" si="49"/>
        <v>1819241</v>
      </c>
      <c r="R124" s="100">
        <f t="shared" si="35"/>
        <v>127472571</v>
      </c>
    </row>
    <row r="125" spans="2:18" ht="20.25">
      <c r="B125" s="460"/>
      <c r="C125" s="460"/>
      <c r="D125" s="460"/>
      <c r="E125" s="461"/>
      <c r="F125" s="462"/>
      <c r="G125" s="462"/>
      <c r="H125" s="462"/>
      <c r="I125" s="462"/>
      <c r="J125" s="462"/>
      <c r="K125" s="462"/>
      <c r="L125" s="462"/>
      <c r="M125" s="462"/>
      <c r="N125" s="462"/>
      <c r="O125" s="462"/>
      <c r="P125" s="462"/>
      <c r="Q125" s="462"/>
      <c r="R125" s="463"/>
    </row>
    <row r="126" spans="2:18" ht="20.25">
      <c r="B126" s="460"/>
      <c r="C126" s="460"/>
      <c r="D126" s="460"/>
      <c r="E126" s="461"/>
      <c r="F126" s="462"/>
      <c r="G126" s="462"/>
      <c r="H126" s="462"/>
      <c r="I126" s="462"/>
      <c r="J126" s="462"/>
      <c r="K126" s="462"/>
      <c r="L126" s="462"/>
      <c r="M126" s="462"/>
      <c r="N126" s="462"/>
      <c r="O126" s="462"/>
      <c r="P126" s="462"/>
      <c r="Q126" s="462"/>
      <c r="R126" s="463"/>
    </row>
    <row r="127" spans="2:18" ht="20.25">
      <c r="B127" s="460"/>
      <c r="C127" s="460"/>
      <c r="D127" s="460"/>
      <c r="E127" s="461"/>
      <c r="F127" s="462"/>
      <c r="G127" s="462"/>
      <c r="H127" s="462"/>
      <c r="I127" s="462"/>
      <c r="J127" s="462"/>
      <c r="K127" s="462"/>
      <c r="L127" s="462"/>
      <c r="M127" s="462"/>
      <c r="N127" s="462"/>
      <c r="O127" s="462"/>
      <c r="P127" s="462"/>
      <c r="Q127" s="462"/>
      <c r="R127" s="463"/>
    </row>
    <row r="128" spans="5:15" ht="18.75">
      <c r="E128" s="384" t="s">
        <v>223</v>
      </c>
      <c r="O128" s="144" t="s">
        <v>408</v>
      </c>
    </row>
    <row r="129" spans="5:15" ht="18.75">
      <c r="E129" s="384"/>
      <c r="O129" s="144"/>
    </row>
    <row r="130" spans="7:18" ht="18.75">
      <c r="G130" s="144"/>
      <c r="R130" s="144"/>
    </row>
    <row r="131" spans="7:18" ht="18.75">
      <c r="G131" s="145">
        <f>G124-G130+10000</f>
        <v>123059378</v>
      </c>
      <c r="R131" s="297"/>
    </row>
  </sheetData>
  <sheetProtection/>
  <mergeCells count="20"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O1:R1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39" r:id="rId1"/>
  <headerFooter alignWithMargins="0">
    <oddFooter>&amp;C&amp;11&amp;P</oddFooter>
  </headerFooter>
  <rowBreaks count="5" manualBreakCount="5">
    <brk id="28" min="1" max="17" man="1"/>
    <brk id="42" min="1" max="17" man="1"/>
    <brk id="62" min="1" max="17" man="1"/>
    <brk id="82" min="1" max="17" man="1"/>
    <brk id="97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54"/>
  <sheetViews>
    <sheetView showZeros="0" view="pageBreakPreview" zoomScale="75" zoomScaleNormal="75" zoomScaleSheetLayoutView="75" zoomScalePageLayoutView="0" workbookViewId="0" topLeftCell="K1">
      <selection activeCell="T1" sqref="T1:X1"/>
    </sheetView>
  </sheetViews>
  <sheetFormatPr defaultColWidth="8.8515625" defaultRowHeight="12.75"/>
  <cols>
    <col min="1" max="1" width="4.421875" style="146" customWidth="1"/>
    <col min="2" max="2" width="4.7109375" style="146" customWidth="1"/>
    <col min="3" max="3" width="2.57421875" style="146" customWidth="1"/>
    <col min="4" max="4" width="28.8515625" style="146" customWidth="1"/>
    <col min="5" max="5" width="16.57421875" style="146" customWidth="1"/>
    <col min="6" max="6" width="15.28125" style="146" customWidth="1"/>
    <col min="7" max="8" width="16.421875" style="146" customWidth="1"/>
    <col min="9" max="9" width="15.421875" style="146" customWidth="1"/>
    <col min="10" max="10" width="15.7109375" style="146" customWidth="1"/>
    <col min="11" max="11" width="17.8515625" style="146" customWidth="1"/>
    <col min="12" max="12" width="20.421875" style="146" customWidth="1"/>
    <col min="13" max="13" width="22.00390625" style="146" customWidth="1"/>
    <col min="14" max="14" width="14.8515625" style="146" customWidth="1"/>
    <col min="15" max="15" width="19.7109375" style="146" customWidth="1"/>
    <col min="16" max="16" width="15.00390625" style="146" customWidth="1"/>
    <col min="17" max="17" width="17.7109375" style="146" customWidth="1"/>
    <col min="18" max="18" width="15.57421875" style="146" customWidth="1"/>
    <col min="19" max="21" width="14.421875" style="146" customWidth="1"/>
    <col min="22" max="22" width="16.7109375" style="146" customWidth="1"/>
    <col min="23" max="23" width="17.57421875" style="146" customWidth="1"/>
    <col min="24" max="24" width="17.8515625" style="146" customWidth="1"/>
    <col min="25" max="25" width="2.57421875" style="146" customWidth="1"/>
    <col min="26" max="26" width="8.8515625" style="146" customWidth="1"/>
    <col min="27" max="16384" width="8.8515625" style="146" customWidth="1"/>
  </cols>
  <sheetData>
    <row r="1" spans="1:25" ht="92.25" customHeight="1">
      <c r="A1" s="146" t="s">
        <v>207</v>
      </c>
      <c r="D1" s="147"/>
      <c r="E1" s="147"/>
      <c r="F1" s="147"/>
      <c r="G1" s="147"/>
      <c r="H1" s="147"/>
      <c r="I1" s="147"/>
      <c r="N1" s="148"/>
      <c r="O1" s="148"/>
      <c r="P1" s="148"/>
      <c r="Q1" s="577"/>
      <c r="R1" s="576"/>
      <c r="S1" s="576"/>
      <c r="T1" s="650" t="s">
        <v>557</v>
      </c>
      <c r="U1" s="650"/>
      <c r="V1" s="650"/>
      <c r="W1" s="650"/>
      <c r="X1" s="650"/>
      <c r="Y1" s="576"/>
    </row>
    <row r="2" spans="14:15" ht="6" customHeight="1">
      <c r="N2" s="149"/>
      <c r="O2" s="149"/>
    </row>
    <row r="3" spans="1:27" ht="45.75" customHeight="1">
      <c r="A3" s="150"/>
      <c r="B3" s="150"/>
      <c r="C3" s="150"/>
      <c r="D3" s="608" t="s">
        <v>548</v>
      </c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608"/>
      <c r="V3" s="608"/>
      <c r="W3" s="608"/>
      <c r="X3" s="608"/>
      <c r="Y3" s="608"/>
      <c r="Z3" s="608"/>
      <c r="AA3" s="608"/>
    </row>
    <row r="4" spans="1:23" ht="12.75" customHeight="1" thickBot="1">
      <c r="A4" s="151"/>
      <c r="B4" s="151"/>
      <c r="J4" s="152"/>
      <c r="K4" s="152"/>
      <c r="L4" s="152"/>
      <c r="M4" s="151"/>
      <c r="P4" s="151"/>
      <c r="Q4" s="151"/>
      <c r="R4" s="151"/>
      <c r="S4" s="151"/>
      <c r="T4" s="151"/>
      <c r="U4" s="151"/>
      <c r="V4" s="151"/>
      <c r="W4" s="151"/>
    </row>
    <row r="5" spans="1:24" ht="15" customHeight="1" thickBot="1">
      <c r="A5" s="632" t="s">
        <v>406</v>
      </c>
      <c r="B5" s="633"/>
      <c r="C5" s="634"/>
      <c r="D5" s="641" t="s">
        <v>411</v>
      </c>
      <c r="E5" s="614" t="s">
        <v>412</v>
      </c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  <c r="Q5" s="615"/>
      <c r="R5" s="615"/>
      <c r="S5" s="615"/>
      <c r="T5" s="615"/>
      <c r="U5" s="615"/>
      <c r="V5" s="615"/>
      <c r="W5" s="616"/>
      <c r="X5" s="619" t="s">
        <v>17</v>
      </c>
    </row>
    <row r="6" spans="1:24" ht="51.75" customHeight="1" thickBot="1">
      <c r="A6" s="635"/>
      <c r="B6" s="636"/>
      <c r="C6" s="637"/>
      <c r="D6" s="642"/>
      <c r="E6" s="611" t="s">
        <v>169</v>
      </c>
      <c r="F6" s="644" t="s">
        <v>413</v>
      </c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564"/>
      <c r="U6" s="564"/>
      <c r="V6" s="564"/>
      <c r="W6" s="527" t="s">
        <v>14</v>
      </c>
      <c r="X6" s="620"/>
    </row>
    <row r="7" spans="1:24" ht="13.5" customHeight="1">
      <c r="A7" s="635"/>
      <c r="B7" s="636"/>
      <c r="C7" s="637"/>
      <c r="D7" s="642"/>
      <c r="E7" s="609"/>
      <c r="F7" s="609" t="s">
        <v>414</v>
      </c>
      <c r="G7" s="622" t="s">
        <v>157</v>
      </c>
      <c r="H7" s="646" t="s">
        <v>107</v>
      </c>
      <c r="I7" s="612" t="s">
        <v>551</v>
      </c>
      <c r="J7" s="609" t="s">
        <v>158</v>
      </c>
      <c r="K7" s="630" t="s">
        <v>415</v>
      </c>
      <c r="L7" s="617" t="s">
        <v>417</v>
      </c>
      <c r="M7" s="617" t="s">
        <v>418</v>
      </c>
      <c r="N7" s="609" t="s">
        <v>16</v>
      </c>
      <c r="O7" s="609" t="s">
        <v>423</v>
      </c>
      <c r="P7" s="609" t="s">
        <v>424</v>
      </c>
      <c r="Q7" s="609" t="s">
        <v>425</v>
      </c>
      <c r="R7" s="609" t="s">
        <v>426</v>
      </c>
      <c r="S7" s="609" t="s">
        <v>10</v>
      </c>
      <c r="T7" s="649" t="s">
        <v>26</v>
      </c>
      <c r="U7" s="624" t="s">
        <v>30</v>
      </c>
      <c r="V7" s="624" t="s">
        <v>27</v>
      </c>
      <c r="W7" s="622" t="s">
        <v>15</v>
      </c>
      <c r="X7" s="620"/>
    </row>
    <row r="8" spans="1:24" ht="22.5" customHeight="1">
      <c r="A8" s="635"/>
      <c r="B8" s="636"/>
      <c r="C8" s="637"/>
      <c r="D8" s="642"/>
      <c r="E8" s="609"/>
      <c r="F8" s="609"/>
      <c r="G8" s="622"/>
      <c r="H8" s="647"/>
      <c r="I8" s="612"/>
      <c r="J8" s="609"/>
      <c r="K8" s="630"/>
      <c r="L8" s="617"/>
      <c r="M8" s="617" t="s">
        <v>427</v>
      </c>
      <c r="N8" s="609" t="s">
        <v>479</v>
      </c>
      <c r="O8" s="609"/>
      <c r="P8" s="609"/>
      <c r="Q8" s="609"/>
      <c r="R8" s="609"/>
      <c r="S8" s="609"/>
      <c r="T8" s="630"/>
      <c r="U8" s="625"/>
      <c r="V8" s="625"/>
      <c r="W8" s="622"/>
      <c r="X8" s="620"/>
    </row>
    <row r="9" spans="1:24" ht="15.75" customHeight="1">
      <c r="A9" s="635"/>
      <c r="B9" s="636"/>
      <c r="C9" s="637"/>
      <c r="D9" s="642"/>
      <c r="E9" s="609"/>
      <c r="F9" s="609"/>
      <c r="G9" s="622"/>
      <c r="H9" s="647"/>
      <c r="I9" s="612"/>
      <c r="J9" s="609"/>
      <c r="K9" s="630"/>
      <c r="L9" s="617"/>
      <c r="M9" s="617"/>
      <c r="N9" s="609" t="s">
        <v>480</v>
      </c>
      <c r="O9" s="609"/>
      <c r="P9" s="609"/>
      <c r="Q9" s="609"/>
      <c r="R9" s="609"/>
      <c r="S9" s="609"/>
      <c r="T9" s="630"/>
      <c r="U9" s="625"/>
      <c r="V9" s="625"/>
      <c r="W9" s="622"/>
      <c r="X9" s="620"/>
    </row>
    <row r="10" spans="1:24" ht="252" customHeight="1" thickBot="1">
      <c r="A10" s="635"/>
      <c r="B10" s="636"/>
      <c r="C10" s="637"/>
      <c r="D10" s="642"/>
      <c r="E10" s="609"/>
      <c r="F10" s="609"/>
      <c r="G10" s="623"/>
      <c r="H10" s="648"/>
      <c r="I10" s="613"/>
      <c r="J10" s="610"/>
      <c r="K10" s="631"/>
      <c r="L10" s="618"/>
      <c r="M10" s="618"/>
      <c r="N10" s="610"/>
      <c r="O10" s="610"/>
      <c r="P10" s="610"/>
      <c r="Q10" s="610"/>
      <c r="R10" s="610"/>
      <c r="S10" s="610"/>
      <c r="T10" s="631"/>
      <c r="U10" s="626"/>
      <c r="V10" s="626"/>
      <c r="W10" s="623"/>
      <c r="X10" s="621"/>
    </row>
    <row r="11" spans="1:24" ht="19.5" customHeight="1" thickBot="1">
      <c r="A11" s="638"/>
      <c r="B11" s="639"/>
      <c r="C11" s="640"/>
      <c r="D11" s="643"/>
      <c r="E11" s="538"/>
      <c r="F11" s="539">
        <v>250336</v>
      </c>
      <c r="G11" s="539"/>
      <c r="H11" s="516"/>
      <c r="I11" s="516"/>
      <c r="J11" s="540" t="s">
        <v>207</v>
      </c>
      <c r="K11" s="541">
        <v>250388</v>
      </c>
      <c r="L11" s="526">
        <v>250326</v>
      </c>
      <c r="M11" s="526">
        <v>250328</v>
      </c>
      <c r="N11" s="526">
        <v>0</v>
      </c>
      <c r="O11" s="526">
        <v>250330</v>
      </c>
      <c r="P11" s="526">
        <v>250376</v>
      </c>
      <c r="Q11" s="526">
        <v>250380</v>
      </c>
      <c r="R11" s="526">
        <v>250380</v>
      </c>
      <c r="S11" s="526"/>
      <c r="T11" s="569"/>
      <c r="U11" s="569"/>
      <c r="V11" s="569"/>
      <c r="W11" s="528"/>
      <c r="X11" s="529"/>
    </row>
    <row r="12" spans="1:24" ht="24" customHeight="1">
      <c r="A12" s="627">
        <v>25204000000</v>
      </c>
      <c r="B12" s="628" t="s">
        <v>481</v>
      </c>
      <c r="C12" s="629" t="s">
        <v>482</v>
      </c>
      <c r="D12" s="556" t="s">
        <v>483</v>
      </c>
      <c r="E12" s="542">
        <v>131500</v>
      </c>
      <c r="F12" s="543">
        <v>10917600</v>
      </c>
      <c r="G12" s="543"/>
      <c r="H12" s="543"/>
      <c r="I12" s="543"/>
      <c r="J12" s="544"/>
      <c r="K12" s="544"/>
      <c r="L12" s="545">
        <v>16928000</v>
      </c>
      <c r="M12" s="545">
        <v>44381400</v>
      </c>
      <c r="N12" s="546">
        <v>777848</v>
      </c>
      <c r="O12" s="545">
        <v>1400600</v>
      </c>
      <c r="P12" s="544">
        <v>937100</v>
      </c>
      <c r="Q12" s="546">
        <v>16900</v>
      </c>
      <c r="R12" s="546">
        <v>7200</v>
      </c>
      <c r="S12" s="547">
        <v>81500</v>
      </c>
      <c r="T12" s="570">
        <v>343365</v>
      </c>
      <c r="U12" s="570">
        <v>361557</v>
      </c>
      <c r="V12" s="570">
        <v>1347400</v>
      </c>
      <c r="W12" s="534"/>
      <c r="X12" s="531">
        <f aca="true" t="shared" si="0" ref="X12:X17">SUM(E12:W12)</f>
        <v>77631970</v>
      </c>
    </row>
    <row r="13" spans="1:24" ht="22.5" customHeight="1">
      <c r="A13" s="657" t="s">
        <v>484</v>
      </c>
      <c r="B13" s="658">
        <v>16</v>
      </c>
      <c r="C13" s="659" t="s">
        <v>485</v>
      </c>
      <c r="D13" s="557" t="s">
        <v>486</v>
      </c>
      <c r="E13" s="548"/>
      <c r="F13" s="153"/>
      <c r="G13" s="493">
        <v>50000</v>
      </c>
      <c r="H13" s="493">
        <v>63000</v>
      </c>
      <c r="I13" s="493">
        <v>20000</v>
      </c>
      <c r="J13" s="156"/>
      <c r="K13" s="156">
        <v>1796654</v>
      </c>
      <c r="L13" s="154"/>
      <c r="M13" s="154"/>
      <c r="N13" s="155"/>
      <c r="O13" s="154"/>
      <c r="P13" s="156"/>
      <c r="Q13" s="154"/>
      <c r="R13" s="154"/>
      <c r="S13" s="549"/>
      <c r="T13" s="536"/>
      <c r="U13" s="536"/>
      <c r="V13" s="536"/>
      <c r="W13" s="535"/>
      <c r="X13" s="532">
        <f t="shared" si="0"/>
        <v>1929654</v>
      </c>
    </row>
    <row r="14" spans="1:24" ht="22.5" customHeight="1" hidden="1" thickBot="1">
      <c r="A14" s="654" t="s">
        <v>487</v>
      </c>
      <c r="B14" s="655"/>
      <c r="C14" s="656"/>
      <c r="D14" s="157" t="s">
        <v>488</v>
      </c>
      <c r="E14" s="550"/>
      <c r="F14" s="495"/>
      <c r="G14" s="495"/>
      <c r="H14" s="495"/>
      <c r="I14" s="495"/>
      <c r="J14" s="156">
        <v>0</v>
      </c>
      <c r="K14" s="156"/>
      <c r="L14" s="154">
        <v>0</v>
      </c>
      <c r="M14" s="154">
        <v>0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549"/>
      <c r="T14" s="536"/>
      <c r="U14" s="536"/>
      <c r="V14" s="536"/>
      <c r="W14" s="536">
        <f>SUM(E14:R14)</f>
        <v>0</v>
      </c>
      <c r="X14" s="532">
        <f t="shared" si="0"/>
        <v>0</v>
      </c>
    </row>
    <row r="15" spans="1:24" ht="25.5" customHeight="1">
      <c r="A15" s="654"/>
      <c r="B15" s="655"/>
      <c r="C15" s="656"/>
      <c r="D15" s="558" t="s">
        <v>488</v>
      </c>
      <c r="E15" s="550"/>
      <c r="F15" s="495"/>
      <c r="G15" s="495"/>
      <c r="H15" s="495"/>
      <c r="I15" s="495"/>
      <c r="J15" s="156">
        <v>110000</v>
      </c>
      <c r="K15" s="156"/>
      <c r="L15" s="154"/>
      <c r="M15" s="154"/>
      <c r="N15" s="154"/>
      <c r="O15" s="154"/>
      <c r="P15" s="154"/>
      <c r="Q15" s="154"/>
      <c r="R15" s="154"/>
      <c r="S15" s="549"/>
      <c r="T15" s="536"/>
      <c r="U15" s="536"/>
      <c r="V15" s="536"/>
      <c r="W15" s="535"/>
      <c r="X15" s="532">
        <f t="shared" si="0"/>
        <v>110000</v>
      </c>
    </row>
    <row r="16" spans="1:24" ht="22.5" customHeight="1" thickBot="1">
      <c r="A16" s="660"/>
      <c r="B16" s="661"/>
      <c r="C16" s="662"/>
      <c r="D16" s="157" t="s">
        <v>347</v>
      </c>
      <c r="E16" s="551"/>
      <c r="F16" s="552"/>
      <c r="G16" s="552"/>
      <c r="H16" s="552"/>
      <c r="I16" s="552"/>
      <c r="J16" s="553"/>
      <c r="K16" s="553"/>
      <c r="L16" s="554"/>
      <c r="M16" s="554"/>
      <c r="N16" s="554"/>
      <c r="O16" s="554"/>
      <c r="P16" s="554"/>
      <c r="Q16" s="554"/>
      <c r="R16" s="554"/>
      <c r="S16" s="555"/>
      <c r="T16" s="537"/>
      <c r="U16" s="537"/>
      <c r="V16" s="537"/>
      <c r="W16" s="537">
        <v>533000</v>
      </c>
      <c r="X16" s="533">
        <f t="shared" si="0"/>
        <v>533000</v>
      </c>
    </row>
    <row r="17" spans="1:24" ht="24" customHeight="1" thickBot="1">
      <c r="A17" s="651"/>
      <c r="B17" s="652"/>
      <c r="C17" s="653"/>
      <c r="D17" s="158" t="s">
        <v>184</v>
      </c>
      <c r="E17" s="494">
        <f>E12+E13+E15</f>
        <v>131500</v>
      </c>
      <c r="F17" s="494">
        <f>F12+F13+F15</f>
        <v>10917600</v>
      </c>
      <c r="G17" s="494">
        <f>G12+G13+G15</f>
        <v>50000</v>
      </c>
      <c r="H17" s="494">
        <f aca="true" t="shared" si="1" ref="H17:V17">H12+H13+H15</f>
        <v>63000</v>
      </c>
      <c r="I17" s="494">
        <f t="shared" si="1"/>
        <v>20000</v>
      </c>
      <c r="J17" s="494">
        <f t="shared" si="1"/>
        <v>110000</v>
      </c>
      <c r="K17" s="494">
        <f t="shared" si="1"/>
        <v>1796654</v>
      </c>
      <c r="L17" s="494">
        <f t="shared" si="1"/>
        <v>16928000</v>
      </c>
      <c r="M17" s="494">
        <f t="shared" si="1"/>
        <v>44381400</v>
      </c>
      <c r="N17" s="494">
        <f t="shared" si="1"/>
        <v>777848</v>
      </c>
      <c r="O17" s="494">
        <f t="shared" si="1"/>
        <v>1400600</v>
      </c>
      <c r="P17" s="494">
        <f t="shared" si="1"/>
        <v>937100</v>
      </c>
      <c r="Q17" s="494">
        <f t="shared" si="1"/>
        <v>16900</v>
      </c>
      <c r="R17" s="494">
        <f t="shared" si="1"/>
        <v>7200</v>
      </c>
      <c r="S17" s="494">
        <f t="shared" si="1"/>
        <v>81500</v>
      </c>
      <c r="T17" s="494">
        <f t="shared" si="1"/>
        <v>343365</v>
      </c>
      <c r="U17" s="494">
        <f t="shared" si="1"/>
        <v>361557</v>
      </c>
      <c r="V17" s="494">
        <f t="shared" si="1"/>
        <v>1347400</v>
      </c>
      <c r="W17" s="578">
        <f>W12+W13+W15+W16</f>
        <v>533000</v>
      </c>
      <c r="X17" s="530">
        <f t="shared" si="0"/>
        <v>80204624</v>
      </c>
    </row>
    <row r="18" spans="1:23" ht="12.75">
      <c r="A18" s="159"/>
      <c r="B18" s="159"/>
      <c r="C18" s="159"/>
      <c r="J18" s="160"/>
      <c r="K18" s="160"/>
      <c r="L18" s="160"/>
      <c r="M18" s="160"/>
      <c r="N18" s="160"/>
      <c r="O18" s="160"/>
      <c r="P18" s="161"/>
      <c r="Q18" s="161"/>
      <c r="R18" s="161"/>
      <c r="S18" s="161"/>
      <c r="T18" s="161"/>
      <c r="U18" s="161"/>
      <c r="V18" s="161"/>
      <c r="W18" s="161"/>
    </row>
    <row r="19" spans="1:23" ht="18.75">
      <c r="A19" s="159"/>
      <c r="B19" s="159"/>
      <c r="C19" s="159"/>
      <c r="J19" s="162"/>
      <c r="K19" s="162"/>
      <c r="L19" s="163"/>
      <c r="M19" s="164"/>
      <c r="N19" s="164"/>
      <c r="O19" s="164"/>
      <c r="P19" s="161"/>
      <c r="Q19" s="161"/>
      <c r="R19" s="161"/>
      <c r="S19" s="161"/>
      <c r="T19" s="161"/>
      <c r="U19" s="161"/>
      <c r="V19" s="161"/>
      <c r="W19" s="161"/>
    </row>
    <row r="20" spans="1:23" ht="12.75">
      <c r="A20" s="159"/>
      <c r="B20" s="159"/>
      <c r="C20" s="159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</row>
    <row r="21" spans="1:23" ht="12.75">
      <c r="A21" s="159"/>
      <c r="B21" s="159"/>
      <c r="C21" s="159"/>
      <c r="P21" s="161"/>
      <c r="Q21" s="161"/>
      <c r="R21" s="161"/>
      <c r="S21" s="161"/>
      <c r="T21" s="161"/>
      <c r="U21" s="161"/>
      <c r="V21" s="161"/>
      <c r="W21" s="161"/>
    </row>
    <row r="22" spans="1:23" ht="18.75">
      <c r="A22" s="159"/>
      <c r="B22" s="159"/>
      <c r="C22" s="159"/>
      <c r="F22" s="147" t="s">
        <v>223</v>
      </c>
      <c r="G22" s="147"/>
      <c r="H22" s="147"/>
      <c r="I22" s="147"/>
      <c r="P22" s="161"/>
      <c r="Q22" s="385" t="s">
        <v>408</v>
      </c>
      <c r="R22" s="161"/>
      <c r="S22" s="161"/>
      <c r="T22" s="161"/>
      <c r="U22" s="161"/>
      <c r="V22" s="161"/>
      <c r="W22" s="161"/>
    </row>
    <row r="23" spans="1:23" ht="15.75">
      <c r="A23" s="159"/>
      <c r="B23" s="159"/>
      <c r="C23" s="159"/>
      <c r="D23" s="162"/>
      <c r="E23" s="162"/>
      <c r="F23" s="162"/>
      <c r="G23" s="162"/>
      <c r="H23" s="162"/>
      <c r="I23" s="162"/>
      <c r="J23" s="162"/>
      <c r="K23" s="162"/>
      <c r="P23" s="161"/>
      <c r="Q23" s="161"/>
      <c r="R23" s="161"/>
      <c r="S23" s="161"/>
      <c r="T23" s="161"/>
      <c r="U23" s="161"/>
      <c r="V23" s="161"/>
      <c r="W23" s="161"/>
    </row>
    <row r="24" spans="1:23" ht="12.75">
      <c r="A24" s="159"/>
      <c r="B24" s="159"/>
      <c r="C24" s="159"/>
      <c r="P24" s="161"/>
      <c r="Q24" s="161"/>
      <c r="R24" s="161"/>
      <c r="S24" s="161"/>
      <c r="T24" s="161"/>
      <c r="U24" s="161"/>
      <c r="V24" s="161"/>
      <c r="W24" s="161"/>
    </row>
    <row r="25" spans="1:23" ht="12.75">
      <c r="A25" s="159"/>
      <c r="B25" s="159"/>
      <c r="C25" s="159"/>
      <c r="P25" s="161"/>
      <c r="Q25" s="161"/>
      <c r="R25" s="161"/>
      <c r="S25" s="161"/>
      <c r="T25" s="161"/>
      <c r="U25" s="161"/>
      <c r="V25" s="161"/>
      <c r="W25" s="161"/>
    </row>
    <row r="26" spans="1:23" ht="12.75">
      <c r="A26" s="159"/>
      <c r="B26" s="159"/>
      <c r="C26" s="159"/>
      <c r="L26" s="160"/>
      <c r="P26" s="161"/>
      <c r="Q26" s="161"/>
      <c r="R26" s="161"/>
      <c r="S26" s="161"/>
      <c r="T26" s="161"/>
      <c r="U26" s="161"/>
      <c r="V26" s="161"/>
      <c r="W26" s="161"/>
    </row>
    <row r="27" spans="1:23" ht="12.75">
      <c r="A27" s="159"/>
      <c r="B27" s="159"/>
      <c r="C27" s="159"/>
      <c r="P27" s="161"/>
      <c r="Q27" s="161"/>
      <c r="R27" s="161"/>
      <c r="S27" s="161"/>
      <c r="T27" s="161"/>
      <c r="U27" s="161"/>
      <c r="V27" s="161"/>
      <c r="W27" s="161"/>
    </row>
    <row r="28" spans="1:23" ht="12.75">
      <c r="A28" s="159"/>
      <c r="B28" s="159"/>
      <c r="C28" s="159"/>
      <c r="P28" s="161"/>
      <c r="Q28" s="161"/>
      <c r="R28" s="161"/>
      <c r="S28" s="161"/>
      <c r="T28" s="161"/>
      <c r="U28" s="161"/>
      <c r="V28" s="161"/>
      <c r="W28" s="161"/>
    </row>
    <row r="29" spans="1:23" ht="12.75">
      <c r="A29" s="159"/>
      <c r="B29" s="159"/>
      <c r="C29" s="159"/>
      <c r="P29" s="161"/>
      <c r="Q29" s="161"/>
      <c r="R29" s="161"/>
      <c r="S29" s="161"/>
      <c r="T29" s="161"/>
      <c r="U29" s="161"/>
      <c r="V29" s="161"/>
      <c r="W29" s="161"/>
    </row>
    <row r="30" spans="1:23" ht="12.75">
      <c r="A30" s="159"/>
      <c r="B30" s="159"/>
      <c r="C30" s="159"/>
      <c r="P30" s="161"/>
      <c r="Q30" s="161"/>
      <c r="R30" s="161"/>
      <c r="S30" s="161"/>
      <c r="T30" s="161"/>
      <c r="U30" s="161"/>
      <c r="V30" s="161"/>
      <c r="W30" s="161"/>
    </row>
    <row r="31" spans="1:23" ht="12.75">
      <c r="A31" s="159"/>
      <c r="B31" s="159"/>
      <c r="C31" s="159"/>
      <c r="P31" s="161"/>
      <c r="Q31" s="161"/>
      <c r="R31" s="161"/>
      <c r="S31" s="161"/>
      <c r="T31" s="161"/>
      <c r="U31" s="161"/>
      <c r="V31" s="161"/>
      <c r="W31" s="161"/>
    </row>
    <row r="32" spans="1:23" ht="12.75">
      <c r="A32" s="159"/>
      <c r="B32" s="159"/>
      <c r="C32" s="159"/>
      <c r="P32" s="161"/>
      <c r="Q32" s="161"/>
      <c r="R32" s="161"/>
      <c r="S32" s="161"/>
      <c r="T32" s="161"/>
      <c r="U32" s="161"/>
      <c r="V32" s="161"/>
      <c r="W32" s="161"/>
    </row>
    <row r="33" spans="1:23" ht="12.75">
      <c r="A33" s="159"/>
      <c r="B33" s="159"/>
      <c r="C33" s="159"/>
      <c r="P33" s="161"/>
      <c r="Q33" s="161"/>
      <c r="R33" s="161"/>
      <c r="S33" s="161"/>
      <c r="T33" s="161"/>
      <c r="U33" s="161"/>
      <c r="V33" s="161"/>
      <c r="W33" s="161"/>
    </row>
    <row r="34" spans="1:23" ht="12.75">
      <c r="A34" s="159"/>
      <c r="B34" s="159"/>
      <c r="C34" s="159"/>
      <c r="P34" s="161"/>
      <c r="Q34" s="161"/>
      <c r="R34" s="161"/>
      <c r="S34" s="161"/>
      <c r="T34" s="161"/>
      <c r="U34" s="161"/>
      <c r="V34" s="161"/>
      <c r="W34" s="161"/>
    </row>
    <row r="35" spans="1:23" ht="12.75">
      <c r="A35" s="159"/>
      <c r="B35" s="159"/>
      <c r="C35" s="159"/>
      <c r="P35" s="161"/>
      <c r="Q35" s="161"/>
      <c r="R35" s="161"/>
      <c r="S35" s="161"/>
      <c r="T35" s="161"/>
      <c r="U35" s="161"/>
      <c r="V35" s="161"/>
      <c r="W35" s="161"/>
    </row>
    <row r="36" spans="1:23" ht="12.75">
      <c r="A36" s="159"/>
      <c r="B36" s="159"/>
      <c r="C36" s="159"/>
      <c r="P36" s="161"/>
      <c r="Q36" s="161"/>
      <c r="R36" s="161"/>
      <c r="S36" s="161"/>
      <c r="T36" s="161"/>
      <c r="U36" s="161"/>
      <c r="V36" s="161"/>
      <c r="W36" s="161"/>
    </row>
    <row r="37" spans="1:23" ht="12.75">
      <c r="A37" s="159"/>
      <c r="B37" s="159"/>
      <c r="C37" s="159"/>
      <c r="P37" s="161"/>
      <c r="Q37" s="161"/>
      <c r="R37" s="161"/>
      <c r="S37" s="161"/>
      <c r="T37" s="161"/>
      <c r="U37" s="161"/>
      <c r="V37" s="161"/>
      <c r="W37" s="161"/>
    </row>
    <row r="38" spans="1:23" ht="12.75">
      <c r="A38" s="159"/>
      <c r="B38" s="159"/>
      <c r="C38" s="159"/>
      <c r="P38" s="161"/>
      <c r="Q38" s="161"/>
      <c r="R38" s="161"/>
      <c r="S38" s="161"/>
      <c r="T38" s="161"/>
      <c r="U38" s="161"/>
      <c r="V38" s="161"/>
      <c r="W38" s="161"/>
    </row>
    <row r="39" spans="1:23" ht="12.75">
      <c r="A39" s="159"/>
      <c r="B39" s="159"/>
      <c r="C39" s="159"/>
      <c r="P39" s="161"/>
      <c r="Q39" s="161"/>
      <c r="R39" s="161"/>
      <c r="S39" s="161"/>
      <c r="T39" s="161"/>
      <c r="U39" s="161"/>
      <c r="V39" s="161"/>
      <c r="W39" s="161"/>
    </row>
    <row r="40" spans="1:23" ht="12.75">
      <c r="A40" s="159"/>
      <c r="B40" s="159"/>
      <c r="C40" s="159"/>
      <c r="P40" s="161"/>
      <c r="Q40" s="161"/>
      <c r="R40" s="161"/>
      <c r="S40" s="161"/>
      <c r="T40" s="161"/>
      <c r="U40" s="161"/>
      <c r="V40" s="161"/>
      <c r="W40" s="161"/>
    </row>
    <row r="41" spans="1:23" ht="12.75">
      <c r="A41" s="159"/>
      <c r="B41" s="159"/>
      <c r="C41" s="159"/>
      <c r="P41" s="161"/>
      <c r="Q41" s="161"/>
      <c r="R41" s="161"/>
      <c r="S41" s="161"/>
      <c r="T41" s="161"/>
      <c r="U41" s="161"/>
      <c r="V41" s="161"/>
      <c r="W41" s="161"/>
    </row>
    <row r="42" spans="1:23" ht="12.75">
      <c r="A42" s="159"/>
      <c r="B42" s="159"/>
      <c r="C42" s="159"/>
      <c r="P42" s="161"/>
      <c r="Q42" s="161"/>
      <c r="R42" s="161"/>
      <c r="S42" s="161"/>
      <c r="T42" s="161"/>
      <c r="U42" s="161"/>
      <c r="V42" s="161"/>
      <c r="W42" s="161"/>
    </row>
    <row r="43" spans="1:23" ht="12.75">
      <c r="A43" s="159"/>
      <c r="B43" s="159"/>
      <c r="C43" s="159"/>
      <c r="P43" s="161"/>
      <c r="Q43" s="161"/>
      <c r="R43" s="161"/>
      <c r="S43" s="161"/>
      <c r="T43" s="161"/>
      <c r="U43" s="161"/>
      <c r="V43" s="161"/>
      <c r="W43" s="161"/>
    </row>
    <row r="44" spans="1:23" ht="12.75">
      <c r="A44" s="159"/>
      <c r="B44" s="159"/>
      <c r="C44" s="159"/>
      <c r="P44" s="161"/>
      <c r="Q44" s="161"/>
      <c r="R44" s="161"/>
      <c r="S44" s="161"/>
      <c r="T44" s="161"/>
      <c r="U44" s="161"/>
      <c r="V44" s="161"/>
      <c r="W44" s="161"/>
    </row>
    <row r="45" spans="1:23" ht="12.75">
      <c r="A45" s="159"/>
      <c r="B45" s="159"/>
      <c r="C45" s="159"/>
      <c r="P45" s="161"/>
      <c r="Q45" s="161"/>
      <c r="R45" s="161"/>
      <c r="S45" s="161"/>
      <c r="T45" s="161"/>
      <c r="U45" s="161"/>
      <c r="V45" s="161"/>
      <c r="W45" s="161"/>
    </row>
    <row r="46" spans="1:23" ht="12.75">
      <c r="A46" s="159"/>
      <c r="B46" s="159"/>
      <c r="C46" s="159"/>
      <c r="P46" s="161"/>
      <c r="Q46" s="161"/>
      <c r="R46" s="161"/>
      <c r="S46" s="161"/>
      <c r="T46" s="161"/>
      <c r="U46" s="161"/>
      <c r="V46" s="161"/>
      <c r="W46" s="161"/>
    </row>
    <row r="47" spans="1:23" ht="12.75">
      <c r="A47" s="159"/>
      <c r="B47" s="159"/>
      <c r="C47" s="159"/>
      <c r="P47" s="161"/>
      <c r="Q47" s="161"/>
      <c r="R47" s="161"/>
      <c r="S47" s="161"/>
      <c r="T47" s="161"/>
      <c r="U47" s="161"/>
      <c r="V47" s="161"/>
      <c r="W47" s="161"/>
    </row>
    <row r="48" spans="1:23" ht="12.75">
      <c r="A48" s="159"/>
      <c r="B48" s="159"/>
      <c r="C48" s="159"/>
      <c r="P48" s="161"/>
      <c r="Q48" s="161"/>
      <c r="R48" s="161"/>
      <c r="S48" s="161"/>
      <c r="T48" s="161"/>
      <c r="U48" s="161"/>
      <c r="V48" s="161"/>
      <c r="W48" s="161"/>
    </row>
    <row r="49" spans="1:23" ht="12.75">
      <c r="A49" s="159"/>
      <c r="B49" s="159"/>
      <c r="C49" s="159"/>
      <c r="P49" s="161"/>
      <c r="Q49" s="161"/>
      <c r="R49" s="161"/>
      <c r="S49" s="161"/>
      <c r="T49" s="161"/>
      <c r="U49" s="161"/>
      <c r="V49" s="161"/>
      <c r="W49" s="161"/>
    </row>
    <row r="50" spans="1:23" ht="12.75">
      <c r="A50" s="159"/>
      <c r="B50" s="159"/>
      <c r="C50" s="159"/>
      <c r="P50" s="161"/>
      <c r="Q50" s="161"/>
      <c r="R50" s="161"/>
      <c r="S50" s="161"/>
      <c r="T50" s="161"/>
      <c r="U50" s="161"/>
      <c r="V50" s="161"/>
      <c r="W50" s="161"/>
    </row>
    <row r="51" spans="1:23" ht="12.75">
      <c r="A51" s="159"/>
      <c r="B51" s="159"/>
      <c r="C51" s="159"/>
      <c r="P51" s="161"/>
      <c r="Q51" s="161"/>
      <c r="R51" s="161"/>
      <c r="S51" s="161"/>
      <c r="T51" s="161"/>
      <c r="U51" s="161"/>
      <c r="V51" s="161"/>
      <c r="W51" s="161"/>
    </row>
    <row r="52" spans="1:23" ht="12.75">
      <c r="A52" s="159"/>
      <c r="B52" s="159"/>
      <c r="C52" s="159"/>
      <c r="P52" s="161"/>
      <c r="Q52" s="161"/>
      <c r="R52" s="161"/>
      <c r="S52" s="161"/>
      <c r="T52" s="161"/>
      <c r="U52" s="161"/>
      <c r="V52" s="161"/>
      <c r="W52" s="161"/>
    </row>
    <row r="53" spans="1:23" ht="12.75">
      <c r="A53" s="159"/>
      <c r="B53" s="159"/>
      <c r="C53" s="159"/>
      <c r="P53" s="161"/>
      <c r="Q53" s="161"/>
      <c r="R53" s="161"/>
      <c r="S53" s="161"/>
      <c r="T53" s="161"/>
      <c r="U53" s="161"/>
      <c r="V53" s="161"/>
      <c r="W53" s="161"/>
    </row>
    <row r="54" spans="1:23" ht="12.75">
      <c r="A54" s="159"/>
      <c r="B54" s="159"/>
      <c r="C54" s="159"/>
      <c r="P54" s="161"/>
      <c r="Q54" s="161"/>
      <c r="R54" s="161"/>
      <c r="S54" s="161"/>
      <c r="T54" s="161"/>
      <c r="U54" s="161"/>
      <c r="V54" s="161"/>
      <c r="W54" s="161"/>
    </row>
    <row r="55" spans="1:23" ht="12.75">
      <c r="A55" s="159"/>
      <c r="B55" s="159"/>
      <c r="C55" s="159"/>
      <c r="P55" s="161"/>
      <c r="Q55" s="161"/>
      <c r="R55" s="161"/>
      <c r="S55" s="161"/>
      <c r="T55" s="161"/>
      <c r="U55" s="161"/>
      <c r="V55" s="161"/>
      <c r="W55" s="161"/>
    </row>
    <row r="56" spans="1:23" ht="12.75">
      <c r="A56" s="159"/>
      <c r="B56" s="159"/>
      <c r="C56" s="159"/>
      <c r="P56" s="161"/>
      <c r="Q56" s="161"/>
      <c r="R56" s="161"/>
      <c r="S56" s="161"/>
      <c r="T56" s="161"/>
      <c r="U56" s="161"/>
      <c r="V56" s="161"/>
      <c r="W56" s="161"/>
    </row>
    <row r="57" spans="1:23" ht="12.75">
      <c r="A57" s="159"/>
      <c r="B57" s="159"/>
      <c r="C57" s="159"/>
      <c r="P57" s="161"/>
      <c r="Q57" s="161"/>
      <c r="R57" s="161"/>
      <c r="S57" s="161"/>
      <c r="T57" s="161"/>
      <c r="U57" s="161"/>
      <c r="V57" s="161"/>
      <c r="W57" s="161"/>
    </row>
    <row r="58" spans="1:23" ht="12.75">
      <c r="A58" s="159"/>
      <c r="B58" s="159"/>
      <c r="C58" s="159"/>
      <c r="P58" s="161"/>
      <c r="Q58" s="161"/>
      <c r="R58" s="161"/>
      <c r="S58" s="161"/>
      <c r="T58" s="161"/>
      <c r="U58" s="161"/>
      <c r="V58" s="161"/>
      <c r="W58" s="161"/>
    </row>
    <row r="59" spans="1:23" ht="12.75">
      <c r="A59" s="159"/>
      <c r="B59" s="159"/>
      <c r="C59" s="159"/>
      <c r="P59" s="161"/>
      <c r="Q59" s="161"/>
      <c r="R59" s="161"/>
      <c r="S59" s="161"/>
      <c r="T59" s="161"/>
      <c r="U59" s="161"/>
      <c r="V59" s="161"/>
      <c r="W59" s="161"/>
    </row>
    <row r="60" spans="1:23" ht="12.75">
      <c r="A60" s="159"/>
      <c r="B60" s="159"/>
      <c r="C60" s="159"/>
      <c r="P60" s="161"/>
      <c r="Q60" s="161"/>
      <c r="R60" s="161"/>
      <c r="S60" s="161"/>
      <c r="T60" s="161"/>
      <c r="U60" s="161"/>
      <c r="V60" s="161"/>
      <c r="W60" s="161"/>
    </row>
    <row r="61" spans="1:23" ht="12.75">
      <c r="A61" s="159"/>
      <c r="B61" s="159"/>
      <c r="C61" s="159"/>
      <c r="P61" s="161"/>
      <c r="Q61" s="161"/>
      <c r="R61" s="161"/>
      <c r="S61" s="161"/>
      <c r="T61" s="161"/>
      <c r="U61" s="161"/>
      <c r="V61" s="161"/>
      <c r="W61" s="161"/>
    </row>
    <row r="62" spans="1:23" ht="12.75">
      <c r="A62" s="159"/>
      <c r="B62" s="159"/>
      <c r="C62" s="159"/>
      <c r="P62" s="161"/>
      <c r="Q62" s="161"/>
      <c r="R62" s="161"/>
      <c r="S62" s="161"/>
      <c r="T62" s="161"/>
      <c r="U62" s="161"/>
      <c r="V62" s="161"/>
      <c r="W62" s="161"/>
    </row>
    <row r="63" spans="1:23" ht="12.75">
      <c r="A63" s="159"/>
      <c r="B63" s="159"/>
      <c r="C63" s="159"/>
      <c r="P63" s="161"/>
      <c r="Q63" s="161"/>
      <c r="R63" s="161"/>
      <c r="S63" s="161"/>
      <c r="T63" s="161"/>
      <c r="U63" s="161"/>
      <c r="V63" s="161"/>
      <c r="W63" s="161"/>
    </row>
    <row r="64" spans="1:23" ht="12.75">
      <c r="A64" s="159"/>
      <c r="B64" s="159"/>
      <c r="C64" s="159"/>
      <c r="P64" s="161"/>
      <c r="Q64" s="161"/>
      <c r="R64" s="161"/>
      <c r="S64" s="161"/>
      <c r="T64" s="161"/>
      <c r="U64" s="161"/>
      <c r="V64" s="161"/>
      <c r="W64" s="161"/>
    </row>
    <row r="65" spans="1:23" ht="12.75">
      <c r="A65" s="159"/>
      <c r="B65" s="159"/>
      <c r="C65" s="159"/>
      <c r="P65" s="161"/>
      <c r="Q65" s="161"/>
      <c r="R65" s="161"/>
      <c r="S65" s="161"/>
      <c r="T65" s="161"/>
      <c r="U65" s="161"/>
      <c r="V65" s="161"/>
      <c r="W65" s="161"/>
    </row>
    <row r="66" spans="1:23" ht="12.75">
      <c r="A66" s="159"/>
      <c r="B66" s="159"/>
      <c r="C66" s="159"/>
      <c r="P66" s="161"/>
      <c r="Q66" s="161"/>
      <c r="R66" s="161"/>
      <c r="S66" s="161"/>
      <c r="T66" s="161"/>
      <c r="U66" s="161"/>
      <c r="V66" s="161"/>
      <c r="W66" s="161"/>
    </row>
    <row r="67" spans="1:23" ht="12.75">
      <c r="A67" s="159"/>
      <c r="B67" s="159"/>
      <c r="C67" s="159"/>
      <c r="P67" s="161"/>
      <c r="Q67" s="161"/>
      <c r="R67" s="161"/>
      <c r="S67" s="161"/>
      <c r="T67" s="161"/>
      <c r="U67" s="161"/>
      <c r="V67" s="161"/>
      <c r="W67" s="161"/>
    </row>
    <row r="68" spans="1:23" ht="12.75">
      <c r="A68" s="159"/>
      <c r="B68" s="159"/>
      <c r="C68" s="159"/>
      <c r="P68" s="161"/>
      <c r="Q68" s="161"/>
      <c r="R68" s="161"/>
      <c r="S68" s="161"/>
      <c r="T68" s="161"/>
      <c r="U68" s="161"/>
      <c r="V68" s="161"/>
      <c r="W68" s="161"/>
    </row>
    <row r="69" spans="1:23" ht="12.75">
      <c r="A69" s="159"/>
      <c r="B69" s="159"/>
      <c r="C69" s="159"/>
      <c r="P69" s="161"/>
      <c r="Q69" s="161"/>
      <c r="R69" s="161"/>
      <c r="S69" s="161"/>
      <c r="T69" s="161"/>
      <c r="U69" s="161"/>
      <c r="V69" s="161"/>
      <c r="W69" s="161"/>
    </row>
    <row r="70" spans="1:23" ht="12.75">
      <c r="A70" s="159"/>
      <c r="B70" s="159"/>
      <c r="C70" s="159"/>
      <c r="P70" s="161"/>
      <c r="Q70" s="161"/>
      <c r="R70" s="161"/>
      <c r="S70" s="161"/>
      <c r="T70" s="161"/>
      <c r="U70" s="161"/>
      <c r="V70" s="161"/>
      <c r="W70" s="161"/>
    </row>
    <row r="71" spans="1:23" ht="12.75">
      <c r="A71" s="159"/>
      <c r="B71" s="159"/>
      <c r="C71" s="159"/>
      <c r="P71" s="161"/>
      <c r="Q71" s="161"/>
      <c r="R71" s="161"/>
      <c r="S71" s="161"/>
      <c r="T71" s="161"/>
      <c r="U71" s="161"/>
      <c r="V71" s="161"/>
      <c r="W71" s="161"/>
    </row>
    <row r="72" spans="1:23" ht="12.75">
      <c r="A72" s="159"/>
      <c r="B72" s="159"/>
      <c r="C72" s="159"/>
      <c r="P72" s="161"/>
      <c r="Q72" s="161"/>
      <c r="R72" s="161"/>
      <c r="S72" s="161"/>
      <c r="T72" s="161"/>
      <c r="U72" s="161"/>
      <c r="V72" s="161"/>
      <c r="W72" s="161"/>
    </row>
    <row r="73" spans="1:23" ht="12.75">
      <c r="A73" s="159"/>
      <c r="B73" s="159"/>
      <c r="C73" s="159"/>
      <c r="P73" s="161"/>
      <c r="Q73" s="161"/>
      <c r="R73" s="161"/>
      <c r="S73" s="161"/>
      <c r="T73" s="161"/>
      <c r="U73" s="161"/>
      <c r="V73" s="161"/>
      <c r="W73" s="161"/>
    </row>
    <row r="74" spans="1:23" ht="12.75">
      <c r="A74" s="159"/>
      <c r="B74" s="159"/>
      <c r="C74" s="159"/>
      <c r="P74" s="161"/>
      <c r="Q74" s="161"/>
      <c r="R74" s="161"/>
      <c r="S74" s="161"/>
      <c r="T74" s="161"/>
      <c r="U74" s="161"/>
      <c r="V74" s="161"/>
      <c r="W74" s="161"/>
    </row>
    <row r="75" spans="1:23" ht="12.75">
      <c r="A75" s="159"/>
      <c r="B75" s="159"/>
      <c r="C75" s="159"/>
      <c r="P75" s="161"/>
      <c r="Q75" s="161"/>
      <c r="R75" s="161"/>
      <c r="S75" s="161"/>
      <c r="T75" s="161"/>
      <c r="U75" s="161"/>
      <c r="V75" s="161"/>
      <c r="W75" s="161"/>
    </row>
    <row r="76" spans="1:23" ht="12.75">
      <c r="A76" s="159"/>
      <c r="B76" s="159"/>
      <c r="C76" s="159"/>
      <c r="P76" s="161"/>
      <c r="Q76" s="161"/>
      <c r="R76" s="161"/>
      <c r="S76" s="161"/>
      <c r="T76" s="161"/>
      <c r="U76" s="161"/>
      <c r="V76" s="161"/>
      <c r="W76" s="161"/>
    </row>
    <row r="77" spans="1:23" ht="12.75">
      <c r="A77" s="159"/>
      <c r="B77" s="159"/>
      <c r="C77" s="159"/>
      <c r="P77" s="161"/>
      <c r="Q77" s="161"/>
      <c r="R77" s="161"/>
      <c r="S77" s="161"/>
      <c r="T77" s="161"/>
      <c r="U77" s="161"/>
      <c r="V77" s="161"/>
      <c r="W77" s="161"/>
    </row>
    <row r="78" spans="1:23" ht="12.75">
      <c r="A78" s="159"/>
      <c r="B78" s="159"/>
      <c r="C78" s="159"/>
      <c r="P78" s="161"/>
      <c r="Q78" s="161"/>
      <c r="R78" s="161"/>
      <c r="S78" s="161"/>
      <c r="T78" s="161"/>
      <c r="U78" s="161"/>
      <c r="V78" s="161"/>
      <c r="W78" s="161"/>
    </row>
    <row r="79" spans="1:23" ht="12.75">
      <c r="A79" s="159"/>
      <c r="B79" s="159"/>
      <c r="C79" s="159"/>
      <c r="P79" s="161"/>
      <c r="Q79" s="161"/>
      <c r="R79" s="161"/>
      <c r="S79" s="161"/>
      <c r="T79" s="161"/>
      <c r="U79" s="161"/>
      <c r="V79" s="161"/>
      <c r="W79" s="161"/>
    </row>
    <row r="80" spans="1:23" ht="12.75">
      <c r="A80" s="159"/>
      <c r="B80" s="159"/>
      <c r="C80" s="159"/>
      <c r="P80" s="161"/>
      <c r="Q80" s="161"/>
      <c r="R80" s="161"/>
      <c r="S80" s="161"/>
      <c r="T80" s="161"/>
      <c r="U80" s="161"/>
      <c r="V80" s="161"/>
      <c r="W80" s="161"/>
    </row>
    <row r="81" spans="1:23" ht="12.75">
      <c r="A81" s="159"/>
      <c r="B81" s="159"/>
      <c r="C81" s="159"/>
      <c r="P81" s="161"/>
      <c r="Q81" s="161"/>
      <c r="R81" s="161"/>
      <c r="S81" s="161"/>
      <c r="T81" s="161"/>
      <c r="U81" s="161"/>
      <c r="V81" s="161"/>
      <c r="W81" s="161"/>
    </row>
    <row r="82" spans="1:23" ht="12.75">
      <c r="A82" s="159"/>
      <c r="B82" s="159"/>
      <c r="C82" s="159"/>
      <c r="P82" s="161"/>
      <c r="Q82" s="161"/>
      <c r="R82" s="161"/>
      <c r="S82" s="161"/>
      <c r="T82" s="161"/>
      <c r="U82" s="161"/>
      <c r="V82" s="161"/>
      <c r="W82" s="161"/>
    </row>
    <row r="83" spans="1:23" ht="12.75">
      <c r="A83" s="159"/>
      <c r="B83" s="159"/>
      <c r="C83" s="159"/>
      <c r="P83" s="161"/>
      <c r="Q83" s="161"/>
      <c r="R83" s="161"/>
      <c r="S83" s="161"/>
      <c r="T83" s="161"/>
      <c r="U83" s="161"/>
      <c r="V83" s="161"/>
      <c r="W83" s="161"/>
    </row>
    <row r="84" spans="1:23" ht="12.75">
      <c r="A84" s="159"/>
      <c r="B84" s="159"/>
      <c r="C84" s="159"/>
      <c r="P84" s="161"/>
      <c r="Q84" s="161"/>
      <c r="R84" s="161"/>
      <c r="S84" s="161"/>
      <c r="T84" s="161"/>
      <c r="U84" s="161"/>
      <c r="V84" s="161"/>
      <c r="W84" s="161"/>
    </row>
    <row r="85" spans="1:23" ht="12.75">
      <c r="A85" s="159"/>
      <c r="B85" s="159"/>
      <c r="C85" s="159"/>
      <c r="P85" s="161"/>
      <c r="Q85" s="161"/>
      <c r="R85" s="161"/>
      <c r="S85" s="161"/>
      <c r="T85" s="161"/>
      <c r="U85" s="161"/>
      <c r="V85" s="161"/>
      <c r="W85" s="161"/>
    </row>
    <row r="86" spans="1:23" ht="12.75">
      <c r="A86" s="159"/>
      <c r="B86" s="159"/>
      <c r="C86" s="159"/>
      <c r="P86" s="161"/>
      <c r="Q86" s="161"/>
      <c r="R86" s="161"/>
      <c r="S86" s="161"/>
      <c r="T86" s="161"/>
      <c r="U86" s="161"/>
      <c r="V86" s="161"/>
      <c r="W86" s="161"/>
    </row>
    <row r="87" spans="1:23" ht="12.75">
      <c r="A87" s="159"/>
      <c r="B87" s="159"/>
      <c r="C87" s="159"/>
      <c r="P87" s="161"/>
      <c r="Q87" s="161"/>
      <c r="R87" s="161"/>
      <c r="S87" s="161"/>
      <c r="T87" s="161"/>
      <c r="U87" s="161"/>
      <c r="V87" s="161"/>
      <c r="W87" s="161"/>
    </row>
    <row r="88" spans="1:23" ht="12.75">
      <c r="A88" s="159"/>
      <c r="B88" s="159"/>
      <c r="C88" s="159"/>
      <c r="P88" s="161"/>
      <c r="Q88" s="161"/>
      <c r="R88" s="161"/>
      <c r="S88" s="161"/>
      <c r="T88" s="161"/>
      <c r="U88" s="161"/>
      <c r="V88" s="161"/>
      <c r="W88" s="161"/>
    </row>
    <row r="89" spans="1:23" ht="12.75">
      <c r="A89" s="159"/>
      <c r="B89" s="159"/>
      <c r="C89" s="159"/>
      <c r="P89" s="161"/>
      <c r="Q89" s="161"/>
      <c r="R89" s="161"/>
      <c r="S89" s="161"/>
      <c r="T89" s="161"/>
      <c r="U89" s="161"/>
      <c r="V89" s="161"/>
      <c r="W89" s="161"/>
    </row>
    <row r="90" spans="1:23" ht="12.75">
      <c r="A90" s="159"/>
      <c r="B90" s="159"/>
      <c r="C90" s="159"/>
      <c r="P90" s="161"/>
      <c r="Q90" s="161"/>
      <c r="R90" s="161"/>
      <c r="S90" s="161"/>
      <c r="T90" s="161"/>
      <c r="U90" s="161"/>
      <c r="V90" s="161"/>
      <c r="W90" s="161"/>
    </row>
    <row r="91" spans="1:23" ht="12.75">
      <c r="A91" s="159"/>
      <c r="B91" s="159"/>
      <c r="C91" s="159"/>
      <c r="P91" s="161"/>
      <c r="Q91" s="161"/>
      <c r="R91" s="161"/>
      <c r="S91" s="161"/>
      <c r="T91" s="161"/>
      <c r="U91" s="161"/>
      <c r="V91" s="161"/>
      <c r="W91" s="161"/>
    </row>
    <row r="92" spans="1:23" ht="12.75">
      <c r="A92" s="159"/>
      <c r="B92" s="159"/>
      <c r="C92" s="159"/>
      <c r="P92" s="161"/>
      <c r="Q92" s="161"/>
      <c r="R92" s="161"/>
      <c r="S92" s="161"/>
      <c r="T92" s="161"/>
      <c r="U92" s="161"/>
      <c r="V92" s="161"/>
      <c r="W92" s="161"/>
    </row>
    <row r="93" spans="1:23" ht="12.75">
      <c r="A93" s="159"/>
      <c r="B93" s="159"/>
      <c r="C93" s="159"/>
      <c r="P93" s="161"/>
      <c r="Q93" s="161"/>
      <c r="R93" s="161"/>
      <c r="S93" s="161"/>
      <c r="T93" s="161"/>
      <c r="U93" s="161"/>
      <c r="V93" s="161"/>
      <c r="W93" s="161"/>
    </row>
    <row r="94" spans="1:23" ht="12.75">
      <c r="A94" s="159"/>
      <c r="B94" s="159"/>
      <c r="C94" s="159"/>
      <c r="P94" s="161"/>
      <c r="Q94" s="161"/>
      <c r="R94" s="161"/>
      <c r="S94" s="161"/>
      <c r="T94" s="161"/>
      <c r="U94" s="161"/>
      <c r="V94" s="161"/>
      <c r="W94" s="161"/>
    </row>
    <row r="95" spans="1:23" ht="12.75">
      <c r="A95" s="159"/>
      <c r="B95" s="159"/>
      <c r="C95" s="159"/>
      <c r="P95" s="161"/>
      <c r="Q95" s="161"/>
      <c r="R95" s="161"/>
      <c r="S95" s="161"/>
      <c r="T95" s="161"/>
      <c r="U95" s="161"/>
      <c r="V95" s="161"/>
      <c r="W95" s="161"/>
    </row>
    <row r="96" spans="1:3" ht="12.75">
      <c r="A96" s="159"/>
      <c r="B96" s="159"/>
      <c r="C96" s="159"/>
    </row>
    <row r="97" spans="1:3" ht="12.75">
      <c r="A97" s="159"/>
      <c r="B97" s="159"/>
      <c r="C97" s="159"/>
    </row>
    <row r="98" spans="1:3" ht="12.75">
      <c r="A98" s="159"/>
      <c r="B98" s="159"/>
      <c r="C98" s="159"/>
    </row>
    <row r="99" spans="1:3" ht="12.75">
      <c r="A99" s="159"/>
      <c r="B99" s="159"/>
      <c r="C99" s="159"/>
    </row>
    <row r="100" spans="1:3" ht="12.75">
      <c r="A100" s="159"/>
      <c r="B100" s="159"/>
      <c r="C100" s="159"/>
    </row>
    <row r="101" spans="1:3" ht="12.75">
      <c r="A101" s="159"/>
      <c r="B101" s="159"/>
      <c r="C101" s="159"/>
    </row>
    <row r="102" spans="1:3" ht="12.75">
      <c r="A102" s="159"/>
      <c r="B102" s="159"/>
      <c r="C102" s="159"/>
    </row>
    <row r="103" spans="1:3" ht="12.75">
      <c r="A103" s="159"/>
      <c r="B103" s="159"/>
      <c r="C103" s="159"/>
    </row>
    <row r="104" spans="1:3" ht="12.75">
      <c r="A104" s="159"/>
      <c r="B104" s="159"/>
      <c r="C104" s="159"/>
    </row>
    <row r="105" spans="1:3" ht="12.75">
      <c r="A105" s="159"/>
      <c r="B105" s="159"/>
      <c r="C105" s="159"/>
    </row>
    <row r="106" spans="1:3" ht="12.75">
      <c r="A106" s="159"/>
      <c r="B106" s="159"/>
      <c r="C106" s="159"/>
    </row>
    <row r="107" spans="1:3" ht="12.75">
      <c r="A107" s="159"/>
      <c r="B107" s="159"/>
      <c r="C107" s="159"/>
    </row>
    <row r="108" spans="1:3" ht="12.75">
      <c r="A108" s="159"/>
      <c r="B108" s="159"/>
      <c r="C108" s="159"/>
    </row>
    <row r="109" spans="1:3" ht="12.75">
      <c r="A109" s="159"/>
      <c r="B109" s="159"/>
      <c r="C109" s="159"/>
    </row>
    <row r="110" spans="1:3" ht="12.75">
      <c r="A110" s="159"/>
      <c r="B110" s="159"/>
      <c r="C110" s="159"/>
    </row>
    <row r="111" spans="1:3" ht="12.75">
      <c r="A111" s="159"/>
      <c r="B111" s="159"/>
      <c r="C111" s="159"/>
    </row>
    <row r="112" spans="1:3" ht="12.75">
      <c r="A112" s="159"/>
      <c r="B112" s="159"/>
      <c r="C112" s="159"/>
    </row>
    <row r="113" spans="1:3" ht="12.75">
      <c r="A113" s="159"/>
      <c r="B113" s="159"/>
      <c r="C113" s="159"/>
    </row>
    <row r="114" spans="1:3" ht="12.75">
      <c r="A114" s="159"/>
      <c r="B114" s="159"/>
      <c r="C114" s="159"/>
    </row>
    <row r="115" spans="1:3" ht="12.75">
      <c r="A115" s="159"/>
      <c r="B115" s="159"/>
      <c r="C115" s="159"/>
    </row>
    <row r="116" spans="1:3" ht="12.75">
      <c r="A116" s="159"/>
      <c r="B116" s="159"/>
      <c r="C116" s="159"/>
    </row>
    <row r="117" spans="1:3" ht="12.75">
      <c r="A117" s="159"/>
      <c r="B117" s="159"/>
      <c r="C117" s="159"/>
    </row>
    <row r="118" spans="1:3" ht="12.75">
      <c r="A118" s="159"/>
      <c r="B118" s="159"/>
      <c r="C118" s="159"/>
    </row>
    <row r="119" spans="1:3" ht="12.75">
      <c r="A119" s="159"/>
      <c r="B119" s="159"/>
      <c r="C119" s="159"/>
    </row>
    <row r="120" spans="1:3" ht="12.75">
      <c r="A120" s="159"/>
      <c r="B120" s="159"/>
      <c r="C120" s="159"/>
    </row>
    <row r="121" spans="1:3" ht="12.75">
      <c r="A121" s="159"/>
      <c r="B121" s="159"/>
      <c r="C121" s="159"/>
    </row>
    <row r="122" spans="1:3" ht="12.75">
      <c r="A122" s="159"/>
      <c r="B122" s="159"/>
      <c r="C122" s="159"/>
    </row>
    <row r="123" spans="1:3" ht="12.75">
      <c r="A123" s="159"/>
      <c r="B123" s="159"/>
      <c r="C123" s="159"/>
    </row>
    <row r="124" spans="1:3" ht="12.75">
      <c r="A124" s="159"/>
      <c r="B124" s="159"/>
      <c r="C124" s="159"/>
    </row>
    <row r="125" spans="1:3" ht="12.75">
      <c r="A125" s="159"/>
      <c r="B125" s="159"/>
      <c r="C125" s="159"/>
    </row>
    <row r="126" spans="1:3" ht="12.75">
      <c r="A126" s="159"/>
      <c r="B126" s="159"/>
      <c r="C126" s="159"/>
    </row>
    <row r="127" spans="1:3" ht="12.75">
      <c r="A127" s="159"/>
      <c r="B127" s="159"/>
      <c r="C127" s="159"/>
    </row>
    <row r="128" spans="1:3" ht="12.75">
      <c r="A128" s="159"/>
      <c r="B128" s="159"/>
      <c r="C128" s="159"/>
    </row>
    <row r="129" spans="1:3" ht="12.75">
      <c r="A129" s="159"/>
      <c r="B129" s="159"/>
      <c r="C129" s="159"/>
    </row>
    <row r="130" spans="1:3" ht="12.75">
      <c r="A130" s="159"/>
      <c r="B130" s="159"/>
      <c r="C130" s="159"/>
    </row>
    <row r="131" spans="1:3" ht="12.75">
      <c r="A131" s="159"/>
      <c r="B131" s="159"/>
      <c r="C131" s="159"/>
    </row>
    <row r="132" spans="1:3" ht="12.75">
      <c r="A132" s="159"/>
      <c r="B132" s="159"/>
      <c r="C132" s="159"/>
    </row>
    <row r="133" spans="1:3" ht="12.75">
      <c r="A133" s="159"/>
      <c r="B133" s="159"/>
      <c r="C133" s="159"/>
    </row>
    <row r="134" spans="1:3" ht="12.75">
      <c r="A134" s="159"/>
      <c r="B134" s="159"/>
      <c r="C134" s="159"/>
    </row>
    <row r="135" spans="1:3" ht="12.75">
      <c r="A135" s="159"/>
      <c r="B135" s="159"/>
      <c r="C135" s="159"/>
    </row>
    <row r="136" spans="1:3" ht="12.75">
      <c r="A136" s="159"/>
      <c r="B136" s="159"/>
      <c r="C136" s="159"/>
    </row>
    <row r="137" spans="1:3" ht="12.75">
      <c r="A137" s="159"/>
      <c r="B137" s="159"/>
      <c r="C137" s="159"/>
    </row>
    <row r="138" spans="1:3" ht="12.75">
      <c r="A138" s="159"/>
      <c r="B138" s="159"/>
      <c r="C138" s="159"/>
    </row>
    <row r="139" spans="1:3" ht="12.75">
      <c r="A139" s="159"/>
      <c r="B139" s="159"/>
      <c r="C139" s="159"/>
    </row>
    <row r="140" spans="1:3" ht="12.75">
      <c r="A140" s="159"/>
      <c r="B140" s="159"/>
      <c r="C140" s="159"/>
    </row>
    <row r="141" spans="1:3" ht="12.75">
      <c r="A141" s="159"/>
      <c r="B141" s="159"/>
      <c r="C141" s="159"/>
    </row>
    <row r="142" spans="1:3" ht="12.75">
      <c r="A142" s="159"/>
      <c r="B142" s="159"/>
      <c r="C142" s="159"/>
    </row>
    <row r="143" spans="1:3" ht="12.75">
      <c r="A143" s="159"/>
      <c r="B143" s="159"/>
      <c r="C143" s="159"/>
    </row>
    <row r="144" spans="1:3" ht="12.75">
      <c r="A144" s="159"/>
      <c r="B144" s="159"/>
      <c r="C144" s="159"/>
    </row>
    <row r="145" spans="1:3" ht="12.75">
      <c r="A145" s="159"/>
      <c r="B145" s="159"/>
      <c r="C145" s="159"/>
    </row>
    <row r="146" spans="1:3" ht="12.75">
      <c r="A146" s="159"/>
      <c r="B146" s="159"/>
      <c r="C146" s="159"/>
    </row>
    <row r="147" spans="1:3" ht="12.75">
      <c r="A147" s="159"/>
      <c r="B147" s="159"/>
      <c r="C147" s="159"/>
    </row>
    <row r="148" spans="1:3" ht="12.75">
      <c r="A148" s="159"/>
      <c r="B148" s="159"/>
      <c r="C148" s="159"/>
    </row>
    <row r="149" spans="1:3" ht="12.75">
      <c r="A149" s="159"/>
      <c r="B149" s="159"/>
      <c r="C149" s="159"/>
    </row>
    <row r="150" spans="1:3" ht="12.75">
      <c r="A150" s="159"/>
      <c r="B150" s="159"/>
      <c r="C150" s="159"/>
    </row>
    <row r="151" spans="1:3" ht="12.75">
      <c r="A151" s="159"/>
      <c r="B151" s="159"/>
      <c r="C151" s="159"/>
    </row>
    <row r="152" spans="1:3" ht="12.75">
      <c r="A152" s="159"/>
      <c r="B152" s="159"/>
      <c r="C152" s="159"/>
    </row>
    <row r="153" spans="1:3" ht="12.75">
      <c r="A153" s="159"/>
      <c r="B153" s="159"/>
      <c r="C153" s="159"/>
    </row>
    <row r="154" spans="1:3" ht="12.75">
      <c r="A154" s="159"/>
      <c r="B154" s="159"/>
      <c r="C154" s="159"/>
    </row>
    <row r="155" spans="1:3" ht="12.75">
      <c r="A155" s="159"/>
      <c r="B155" s="159"/>
      <c r="C155" s="159"/>
    </row>
    <row r="156" spans="1:3" ht="12.75">
      <c r="A156" s="159"/>
      <c r="B156" s="159"/>
      <c r="C156" s="159"/>
    </row>
    <row r="157" spans="1:3" ht="12.75">
      <c r="A157" s="159"/>
      <c r="B157" s="159"/>
      <c r="C157" s="159"/>
    </row>
    <row r="158" spans="1:3" ht="12.75">
      <c r="A158" s="159"/>
      <c r="B158" s="159"/>
      <c r="C158" s="159"/>
    </row>
    <row r="159" spans="1:3" ht="12.75">
      <c r="A159" s="159"/>
      <c r="B159" s="159"/>
      <c r="C159" s="159"/>
    </row>
    <row r="160" spans="1:3" ht="12.75">
      <c r="A160" s="159"/>
      <c r="B160" s="159"/>
      <c r="C160" s="159"/>
    </row>
    <row r="161" spans="1:3" ht="12.75">
      <c r="A161" s="159"/>
      <c r="B161" s="159"/>
      <c r="C161" s="159"/>
    </row>
    <row r="162" spans="1:3" ht="12.75">
      <c r="A162" s="159"/>
      <c r="B162" s="159"/>
      <c r="C162" s="159"/>
    </row>
    <row r="163" spans="1:3" ht="12.75">
      <c r="A163" s="159"/>
      <c r="B163" s="159"/>
      <c r="C163" s="159"/>
    </row>
    <row r="164" spans="1:3" ht="12.75">
      <c r="A164" s="159"/>
      <c r="B164" s="159"/>
      <c r="C164" s="159"/>
    </row>
    <row r="165" spans="1:3" ht="12.75">
      <c r="A165" s="159"/>
      <c r="B165" s="159"/>
      <c r="C165" s="159"/>
    </row>
    <row r="166" spans="1:3" ht="12.75">
      <c r="A166" s="159"/>
      <c r="B166" s="159"/>
      <c r="C166" s="159"/>
    </row>
    <row r="167" spans="1:3" ht="12.75">
      <c r="A167" s="159"/>
      <c r="B167" s="159"/>
      <c r="C167" s="159"/>
    </row>
    <row r="168" spans="1:3" ht="12.75">
      <c r="A168" s="159"/>
      <c r="B168" s="159"/>
      <c r="C168" s="159"/>
    </row>
    <row r="169" spans="1:3" ht="12.75">
      <c r="A169" s="159"/>
      <c r="B169" s="159"/>
      <c r="C169" s="159"/>
    </row>
    <row r="170" spans="1:3" ht="12.75">
      <c r="A170" s="159"/>
      <c r="B170" s="159"/>
      <c r="C170" s="159"/>
    </row>
    <row r="171" spans="1:3" ht="12.75">
      <c r="A171" s="159"/>
      <c r="B171" s="159"/>
      <c r="C171" s="159"/>
    </row>
    <row r="172" spans="1:3" ht="12.75">
      <c r="A172" s="159"/>
      <c r="B172" s="159"/>
      <c r="C172" s="159"/>
    </row>
    <row r="173" spans="1:3" ht="12.75">
      <c r="A173" s="159"/>
      <c r="B173" s="159"/>
      <c r="C173" s="159"/>
    </row>
    <row r="174" spans="1:3" ht="12.75">
      <c r="A174" s="159"/>
      <c r="B174" s="159"/>
      <c r="C174" s="159"/>
    </row>
    <row r="175" spans="1:3" ht="12.75">
      <c r="A175" s="159"/>
      <c r="B175" s="159"/>
      <c r="C175" s="159"/>
    </row>
    <row r="176" spans="1:3" ht="12.75">
      <c r="A176" s="159"/>
      <c r="B176" s="159"/>
      <c r="C176" s="159"/>
    </row>
    <row r="177" spans="1:3" ht="12.75">
      <c r="A177" s="159"/>
      <c r="B177" s="159"/>
      <c r="C177" s="159"/>
    </row>
    <row r="178" spans="1:3" ht="12.75">
      <c r="A178" s="159"/>
      <c r="B178" s="159"/>
      <c r="C178" s="159"/>
    </row>
    <row r="179" spans="1:3" ht="12.75">
      <c r="A179" s="159"/>
      <c r="B179" s="159"/>
      <c r="C179" s="159"/>
    </row>
    <row r="180" spans="1:3" ht="12.75">
      <c r="A180" s="159"/>
      <c r="B180" s="159"/>
      <c r="C180" s="159"/>
    </row>
    <row r="181" spans="1:3" ht="12.75">
      <c r="A181" s="159"/>
      <c r="B181" s="159"/>
      <c r="C181" s="159"/>
    </row>
    <row r="182" spans="1:3" ht="12.75">
      <c r="A182" s="159"/>
      <c r="B182" s="159"/>
      <c r="C182" s="159"/>
    </row>
    <row r="183" spans="1:3" ht="12.75">
      <c r="A183" s="159"/>
      <c r="B183" s="159"/>
      <c r="C183" s="159"/>
    </row>
    <row r="184" spans="1:3" ht="12.75">
      <c r="A184" s="159"/>
      <c r="B184" s="159"/>
      <c r="C184" s="159"/>
    </row>
    <row r="185" spans="1:3" ht="12.75">
      <c r="A185" s="159"/>
      <c r="B185" s="159"/>
      <c r="C185" s="159"/>
    </row>
    <row r="186" spans="1:3" ht="12.75">
      <c r="A186" s="159"/>
      <c r="B186" s="159"/>
      <c r="C186" s="159"/>
    </row>
    <row r="187" spans="1:3" ht="12.75">
      <c r="A187" s="159"/>
      <c r="B187" s="159"/>
      <c r="C187" s="159"/>
    </row>
    <row r="188" spans="1:3" ht="12.75">
      <c r="A188" s="159"/>
      <c r="B188" s="159"/>
      <c r="C188" s="159"/>
    </row>
    <row r="189" spans="1:3" ht="12.75">
      <c r="A189" s="159"/>
      <c r="B189" s="159"/>
      <c r="C189" s="159"/>
    </row>
    <row r="190" spans="1:3" ht="12.75">
      <c r="A190" s="159"/>
      <c r="B190" s="159"/>
      <c r="C190" s="159"/>
    </row>
    <row r="191" spans="1:3" ht="12.75">
      <c r="A191" s="159"/>
      <c r="B191" s="159"/>
      <c r="C191" s="159"/>
    </row>
    <row r="192" spans="1:3" ht="12.75">
      <c r="A192" s="159"/>
      <c r="B192" s="159"/>
      <c r="C192" s="159"/>
    </row>
    <row r="193" spans="1:3" ht="12.75">
      <c r="A193" s="159"/>
      <c r="B193" s="159"/>
      <c r="C193" s="159"/>
    </row>
    <row r="194" spans="1:3" ht="12.75">
      <c r="A194" s="159"/>
      <c r="B194" s="159"/>
      <c r="C194" s="159"/>
    </row>
    <row r="195" spans="1:3" ht="12.75">
      <c r="A195" s="159"/>
      <c r="B195" s="159"/>
      <c r="C195" s="159"/>
    </row>
    <row r="196" spans="1:3" ht="12.75">
      <c r="A196" s="159"/>
      <c r="B196" s="159"/>
      <c r="C196" s="159"/>
    </row>
    <row r="197" spans="1:3" ht="12.75">
      <c r="A197" s="159"/>
      <c r="B197" s="159"/>
      <c r="C197" s="159"/>
    </row>
    <row r="198" spans="1:3" ht="12.75">
      <c r="A198" s="159"/>
      <c r="B198" s="159"/>
      <c r="C198" s="159"/>
    </row>
    <row r="199" spans="1:3" ht="12.75">
      <c r="A199" s="159"/>
      <c r="B199" s="159"/>
      <c r="C199" s="159"/>
    </row>
    <row r="200" spans="1:3" ht="12.75">
      <c r="A200" s="159"/>
      <c r="B200" s="159"/>
      <c r="C200" s="159"/>
    </row>
    <row r="201" spans="1:3" ht="12.75">
      <c r="A201" s="159"/>
      <c r="B201" s="159"/>
      <c r="C201" s="159"/>
    </row>
    <row r="202" spans="1:3" ht="12.75">
      <c r="A202" s="159"/>
      <c r="B202" s="159"/>
      <c r="C202" s="159"/>
    </row>
    <row r="203" spans="1:3" ht="12.75">
      <c r="A203" s="159"/>
      <c r="B203" s="159"/>
      <c r="C203" s="159"/>
    </row>
    <row r="204" spans="1:3" ht="12.75">
      <c r="A204" s="159"/>
      <c r="B204" s="159"/>
      <c r="C204" s="159"/>
    </row>
    <row r="205" spans="1:3" ht="12.75">
      <c r="A205" s="159"/>
      <c r="B205" s="159"/>
      <c r="C205" s="159"/>
    </row>
    <row r="206" spans="1:3" ht="12.75">
      <c r="A206" s="159"/>
      <c r="B206" s="159"/>
      <c r="C206" s="159"/>
    </row>
    <row r="207" spans="1:3" ht="12.75">
      <c r="A207" s="159"/>
      <c r="B207" s="159"/>
      <c r="C207" s="159"/>
    </row>
    <row r="208" spans="1:3" ht="12.75">
      <c r="A208" s="159"/>
      <c r="B208" s="159"/>
      <c r="C208" s="159"/>
    </row>
    <row r="209" spans="1:3" ht="12.75">
      <c r="A209" s="159"/>
      <c r="B209" s="159"/>
      <c r="C209" s="159"/>
    </row>
    <row r="210" spans="1:3" ht="12.75">
      <c r="A210" s="159"/>
      <c r="B210" s="159"/>
      <c r="C210" s="159"/>
    </row>
    <row r="211" spans="1:3" ht="12.75">
      <c r="A211" s="159"/>
      <c r="B211" s="159"/>
      <c r="C211" s="159"/>
    </row>
    <row r="212" spans="1:3" ht="12.75">
      <c r="A212" s="159"/>
      <c r="B212" s="159"/>
      <c r="C212" s="159"/>
    </row>
    <row r="213" spans="1:3" ht="12.75">
      <c r="A213" s="159"/>
      <c r="B213" s="159"/>
      <c r="C213" s="159"/>
    </row>
    <row r="214" spans="1:3" ht="12.75">
      <c r="A214" s="159"/>
      <c r="B214" s="159"/>
      <c r="C214" s="159"/>
    </row>
    <row r="215" spans="1:3" ht="12.75">
      <c r="A215" s="159"/>
      <c r="B215" s="159"/>
      <c r="C215" s="159"/>
    </row>
    <row r="216" spans="1:3" ht="12.75">
      <c r="A216" s="159"/>
      <c r="B216" s="159"/>
      <c r="C216" s="159"/>
    </row>
    <row r="217" spans="1:3" ht="12.75">
      <c r="A217" s="159"/>
      <c r="B217" s="159"/>
      <c r="C217" s="159"/>
    </row>
    <row r="218" spans="1:3" ht="12.75">
      <c r="A218" s="159"/>
      <c r="B218" s="159"/>
      <c r="C218" s="159"/>
    </row>
    <row r="219" spans="1:3" ht="12.75">
      <c r="A219" s="159"/>
      <c r="B219" s="159"/>
      <c r="C219" s="159"/>
    </row>
    <row r="220" spans="1:3" ht="12.75">
      <c r="A220" s="159"/>
      <c r="B220" s="159"/>
      <c r="C220" s="159"/>
    </row>
    <row r="221" spans="1:3" ht="12.75">
      <c r="A221" s="159"/>
      <c r="B221" s="159"/>
      <c r="C221" s="159"/>
    </row>
    <row r="222" spans="1:3" ht="12.75">
      <c r="A222" s="159"/>
      <c r="B222" s="159"/>
      <c r="C222" s="159"/>
    </row>
    <row r="223" spans="1:3" ht="12.75">
      <c r="A223" s="159"/>
      <c r="B223" s="159"/>
      <c r="C223" s="159"/>
    </row>
    <row r="224" spans="1:3" ht="12.75">
      <c r="A224" s="159"/>
      <c r="B224" s="159"/>
      <c r="C224" s="159"/>
    </row>
    <row r="225" spans="1:3" ht="12.75">
      <c r="A225" s="159"/>
      <c r="B225" s="159"/>
      <c r="C225" s="159"/>
    </row>
    <row r="226" spans="1:3" ht="12.75">
      <c r="A226" s="159"/>
      <c r="B226" s="159"/>
      <c r="C226" s="159"/>
    </row>
    <row r="227" spans="1:3" ht="12.75">
      <c r="A227" s="159"/>
      <c r="B227" s="159"/>
      <c r="C227" s="159"/>
    </row>
    <row r="228" spans="1:3" ht="12.75">
      <c r="A228" s="159"/>
      <c r="B228" s="159"/>
      <c r="C228" s="159"/>
    </row>
    <row r="229" spans="1:3" ht="12.75">
      <c r="A229" s="159"/>
      <c r="B229" s="159"/>
      <c r="C229" s="159"/>
    </row>
    <row r="230" spans="1:3" ht="12.75">
      <c r="A230" s="159"/>
      <c r="B230" s="159"/>
      <c r="C230" s="159"/>
    </row>
    <row r="231" spans="1:3" ht="12.75">
      <c r="A231" s="159"/>
      <c r="B231" s="159"/>
      <c r="C231" s="159"/>
    </row>
    <row r="232" spans="1:3" ht="12.75">
      <c r="A232" s="159"/>
      <c r="B232" s="159"/>
      <c r="C232" s="159"/>
    </row>
    <row r="233" spans="1:3" ht="12.75">
      <c r="A233" s="159"/>
      <c r="B233" s="159"/>
      <c r="C233" s="159"/>
    </row>
    <row r="234" spans="1:3" ht="12.75">
      <c r="A234" s="159"/>
      <c r="B234" s="159"/>
      <c r="C234" s="159"/>
    </row>
    <row r="235" spans="1:3" ht="12.75">
      <c r="A235" s="159"/>
      <c r="B235" s="159"/>
      <c r="C235" s="159"/>
    </row>
    <row r="236" spans="1:3" ht="12.75">
      <c r="A236" s="159"/>
      <c r="B236" s="159"/>
      <c r="C236" s="159"/>
    </row>
    <row r="237" spans="1:3" ht="12.75">
      <c r="A237" s="159"/>
      <c r="B237" s="159"/>
      <c r="C237" s="159"/>
    </row>
    <row r="238" spans="1:3" ht="12.75">
      <c r="A238" s="159"/>
      <c r="B238" s="159"/>
      <c r="C238" s="159"/>
    </row>
    <row r="239" spans="1:3" ht="12.75">
      <c r="A239" s="159"/>
      <c r="B239" s="159"/>
      <c r="C239" s="159"/>
    </row>
    <row r="240" spans="1:3" ht="12.75">
      <c r="A240" s="159"/>
      <c r="B240" s="159"/>
      <c r="C240" s="159"/>
    </row>
    <row r="241" spans="1:3" ht="12.75">
      <c r="A241" s="159"/>
      <c r="B241" s="159"/>
      <c r="C241" s="159"/>
    </row>
    <row r="242" spans="1:3" ht="12.75">
      <c r="A242" s="159"/>
      <c r="B242" s="159"/>
      <c r="C242" s="159"/>
    </row>
    <row r="243" spans="1:3" ht="12.75">
      <c r="A243" s="159"/>
      <c r="B243" s="159"/>
      <c r="C243" s="159"/>
    </row>
    <row r="244" spans="1:3" ht="12.75">
      <c r="A244" s="159"/>
      <c r="B244" s="159"/>
      <c r="C244" s="159"/>
    </row>
    <row r="245" spans="1:3" ht="12.75">
      <c r="A245" s="159"/>
      <c r="B245" s="159"/>
      <c r="C245" s="159"/>
    </row>
    <row r="246" spans="1:3" ht="12.75">
      <c r="A246" s="159"/>
      <c r="B246" s="159"/>
      <c r="C246" s="159"/>
    </row>
    <row r="247" spans="1:3" ht="12.75">
      <c r="A247" s="159"/>
      <c r="B247" s="159"/>
      <c r="C247" s="159"/>
    </row>
    <row r="248" spans="1:3" ht="12.75">
      <c r="A248" s="159"/>
      <c r="B248" s="159"/>
      <c r="C248" s="159"/>
    </row>
    <row r="249" spans="1:3" ht="12.75">
      <c r="A249" s="159"/>
      <c r="B249" s="159"/>
      <c r="C249" s="159"/>
    </row>
    <row r="250" spans="1:3" ht="12.75">
      <c r="A250" s="159"/>
      <c r="B250" s="159"/>
      <c r="C250" s="159"/>
    </row>
    <row r="251" spans="1:3" ht="12.75">
      <c r="A251" s="159"/>
      <c r="B251" s="159"/>
      <c r="C251" s="159"/>
    </row>
    <row r="252" spans="1:3" ht="12.75">
      <c r="A252" s="159"/>
      <c r="B252" s="159"/>
      <c r="C252" s="159"/>
    </row>
    <row r="253" spans="1:3" ht="12.75">
      <c r="A253" s="159"/>
      <c r="B253" s="159"/>
      <c r="C253" s="159"/>
    </row>
    <row r="254" spans="1:3" ht="12.75">
      <c r="A254" s="159"/>
      <c r="B254" s="159"/>
      <c r="C254" s="159"/>
    </row>
  </sheetData>
  <sheetProtection/>
  <mergeCells count="32">
    <mergeCell ref="T1:X1"/>
    <mergeCell ref="A17:C17"/>
    <mergeCell ref="A14:C14"/>
    <mergeCell ref="A13:C13"/>
    <mergeCell ref="A15:C15"/>
    <mergeCell ref="A16:C16"/>
    <mergeCell ref="D5:D11"/>
    <mergeCell ref="F6:S6"/>
    <mergeCell ref="H7:H10"/>
    <mergeCell ref="U7:U10"/>
    <mergeCell ref="G7:G10"/>
    <mergeCell ref="T7:T10"/>
    <mergeCell ref="V7:V10"/>
    <mergeCell ref="S7:S10"/>
    <mergeCell ref="A12:C12"/>
    <mergeCell ref="L7:L10"/>
    <mergeCell ref="P7:P10"/>
    <mergeCell ref="K7:K10"/>
    <mergeCell ref="O7:O10"/>
    <mergeCell ref="R7:R10"/>
    <mergeCell ref="Q7:Q10"/>
    <mergeCell ref="A5:C11"/>
    <mergeCell ref="D3:AA3"/>
    <mergeCell ref="N7:N10"/>
    <mergeCell ref="E6:E10"/>
    <mergeCell ref="F7:F10"/>
    <mergeCell ref="I7:I10"/>
    <mergeCell ref="E5:W5"/>
    <mergeCell ref="M7:M10"/>
    <mergeCell ref="X5:X10"/>
    <mergeCell ref="J7:J10"/>
    <mergeCell ref="W7:W10"/>
  </mergeCells>
  <printOptions horizontalCentered="1"/>
  <pageMargins left="0" right="0" top="0.5118110236220472" bottom="0.15748031496062992" header="0" footer="0.15748031496062992"/>
  <pageSetup horizontalDpi="600" verticalDpi="600" orientation="landscape" paperSize="9" scale="3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50"/>
  <sheetViews>
    <sheetView showZeros="0" view="pageBreakPreview" zoomScale="75" zoomScaleNormal="75" zoomScaleSheetLayoutView="75" zoomScalePageLayoutView="0" workbookViewId="0" topLeftCell="A35">
      <selection activeCell="F1" sqref="F1:J1"/>
    </sheetView>
  </sheetViews>
  <sheetFormatPr defaultColWidth="9.140625" defaultRowHeight="12.75"/>
  <cols>
    <col min="1" max="1" width="11.7109375" style="167" customWidth="1"/>
    <col min="2" max="2" width="17.7109375" style="167" customWidth="1"/>
    <col min="3" max="3" width="13.57421875" style="167" customWidth="1"/>
    <col min="4" max="4" width="37.7109375" style="167" customWidth="1"/>
    <col min="5" max="5" width="52.57421875" style="167" customWidth="1"/>
    <col min="6" max="6" width="18.7109375" style="167" customWidth="1"/>
    <col min="7" max="7" width="15.7109375" style="167" customWidth="1"/>
    <col min="8" max="8" width="16.28125" style="167" customWidth="1"/>
    <col min="9" max="9" width="18.421875" style="167" customWidth="1"/>
    <col min="10" max="10" width="0.13671875" style="167" customWidth="1"/>
    <col min="11" max="16384" width="9.140625" style="167" customWidth="1"/>
  </cols>
  <sheetData>
    <row r="1" spans="2:10" ht="108.75" customHeight="1">
      <c r="B1" s="166"/>
      <c r="C1" s="166"/>
      <c r="D1" s="166"/>
      <c r="E1" s="166"/>
      <c r="F1" s="663" t="s">
        <v>558</v>
      </c>
      <c r="G1" s="664"/>
      <c r="H1" s="664"/>
      <c r="I1" s="664"/>
      <c r="J1" s="664"/>
    </row>
    <row r="2" spans="2:9" ht="15" customHeight="1">
      <c r="B2" s="166"/>
      <c r="C2" s="166"/>
      <c r="D2" s="166"/>
      <c r="E2" s="166"/>
      <c r="F2" s="166"/>
      <c r="G2" s="166"/>
      <c r="H2" s="168"/>
      <c r="I2" s="168"/>
    </row>
    <row r="3" spans="2:9" ht="15" customHeight="1" hidden="1">
      <c r="B3" s="166"/>
      <c r="C3" s="166"/>
      <c r="D3" s="166"/>
      <c r="E3" s="166"/>
      <c r="F3" s="166"/>
      <c r="G3" s="166"/>
      <c r="H3" s="168"/>
      <c r="I3" s="168"/>
    </row>
    <row r="4" spans="2:9" ht="12.75" customHeight="1" hidden="1">
      <c r="B4" s="166"/>
      <c r="C4" s="166"/>
      <c r="D4" s="166"/>
      <c r="E4" s="166"/>
      <c r="F4" s="166"/>
      <c r="G4" s="166"/>
      <c r="H4" s="169"/>
      <c r="I4" s="170"/>
    </row>
    <row r="5" spans="2:9" ht="15.75" customHeight="1">
      <c r="B5" s="679" t="s">
        <v>446</v>
      </c>
      <c r="C5" s="679"/>
      <c r="D5" s="679"/>
      <c r="E5" s="679"/>
      <c r="F5" s="679"/>
      <c r="G5" s="679"/>
      <c r="H5" s="679"/>
      <c r="I5" s="679"/>
    </row>
    <row r="6" spans="2:9" ht="37.5" customHeight="1">
      <c r="B6" s="679"/>
      <c r="C6" s="679"/>
      <c r="D6" s="679"/>
      <c r="E6" s="679"/>
      <c r="F6" s="679"/>
      <c r="G6" s="679"/>
      <c r="H6" s="679"/>
      <c r="I6" s="679"/>
    </row>
    <row r="7" spans="2:9" ht="13.5" thickBot="1">
      <c r="B7" s="166"/>
      <c r="C7" s="166"/>
      <c r="D7" s="166"/>
      <c r="E7" s="166"/>
      <c r="F7" s="166"/>
      <c r="G7" s="166"/>
      <c r="H7" s="166"/>
      <c r="I7" s="171" t="s">
        <v>224</v>
      </c>
    </row>
    <row r="8" spans="1:9" ht="38.25" customHeight="1">
      <c r="A8" s="674" t="s">
        <v>511</v>
      </c>
      <c r="B8" s="676" t="s">
        <v>429</v>
      </c>
      <c r="C8" s="665" t="s">
        <v>489</v>
      </c>
      <c r="D8" s="667" t="s">
        <v>231</v>
      </c>
      <c r="E8" s="680" t="s">
        <v>490</v>
      </c>
      <c r="F8" s="672" t="s">
        <v>491</v>
      </c>
      <c r="G8" s="680" t="s">
        <v>492</v>
      </c>
      <c r="H8" s="680" t="s">
        <v>493</v>
      </c>
      <c r="I8" s="680" t="s">
        <v>497</v>
      </c>
    </row>
    <row r="9" spans="1:9" ht="67.5" customHeight="1" thickBot="1">
      <c r="A9" s="675"/>
      <c r="B9" s="677"/>
      <c r="C9" s="666"/>
      <c r="D9" s="668"/>
      <c r="E9" s="681"/>
      <c r="F9" s="673"/>
      <c r="G9" s="681"/>
      <c r="H9" s="681"/>
      <c r="I9" s="681"/>
    </row>
    <row r="10" spans="1:9" ht="13.5" thickBot="1">
      <c r="A10" s="305" t="s">
        <v>498</v>
      </c>
      <c r="B10" s="306" t="s">
        <v>499</v>
      </c>
      <c r="C10" s="307" t="s">
        <v>185</v>
      </c>
      <c r="D10" s="308">
        <v>4</v>
      </c>
      <c r="E10" s="173">
        <v>5</v>
      </c>
      <c r="F10" s="309">
        <v>6</v>
      </c>
      <c r="G10" s="309">
        <v>7</v>
      </c>
      <c r="H10" s="309">
        <v>8</v>
      </c>
      <c r="I10" s="309">
        <v>9</v>
      </c>
    </row>
    <row r="11" spans="1:9" s="174" customFormat="1" ht="40.5">
      <c r="A11" s="312" t="s">
        <v>126</v>
      </c>
      <c r="B11" s="313"/>
      <c r="C11" s="313"/>
      <c r="D11" s="314" t="s">
        <v>240</v>
      </c>
      <c r="E11" s="315"/>
      <c r="F11" s="316">
        <f>F12</f>
        <v>0</v>
      </c>
      <c r="G11" s="316">
        <f>G12</f>
        <v>0</v>
      </c>
      <c r="H11" s="317">
        <f>H12</f>
        <v>0</v>
      </c>
      <c r="I11" s="325">
        <f>I12</f>
        <v>1696091</v>
      </c>
    </row>
    <row r="12" spans="1:9" s="174" customFormat="1" ht="39.75" customHeight="1" thickBot="1">
      <c r="A12" s="318" t="s">
        <v>512</v>
      </c>
      <c r="B12" s="319"/>
      <c r="C12" s="319"/>
      <c r="D12" s="320" t="s">
        <v>240</v>
      </c>
      <c r="E12" s="321"/>
      <c r="F12" s="322">
        <f>SUM(F13:F23)</f>
        <v>0</v>
      </c>
      <c r="G12" s="322">
        <f>SUM(G13:G23)</f>
        <v>0</v>
      </c>
      <c r="H12" s="323">
        <f>F12+G12</f>
        <v>0</v>
      </c>
      <c r="I12" s="324">
        <f>SUM(I13:I23)</f>
        <v>1696091</v>
      </c>
    </row>
    <row r="13" spans="1:9" s="174" customFormat="1" ht="105" customHeight="1">
      <c r="A13" s="303" t="s">
        <v>384</v>
      </c>
      <c r="B13" s="303" t="s">
        <v>387</v>
      </c>
      <c r="C13" s="303" t="s">
        <v>242</v>
      </c>
      <c r="D13" s="426" t="s">
        <v>148</v>
      </c>
      <c r="E13" s="310" t="s">
        <v>501</v>
      </c>
      <c r="F13" s="311">
        <v>0</v>
      </c>
      <c r="G13" s="271"/>
      <c r="H13" s="271"/>
      <c r="I13" s="271">
        <v>95000</v>
      </c>
    </row>
    <row r="14" spans="1:9" s="174" customFormat="1" ht="15.75" customHeight="1" hidden="1">
      <c r="A14" s="273" t="s">
        <v>517</v>
      </c>
      <c r="B14" s="175" t="s">
        <v>510</v>
      </c>
      <c r="C14" s="175" t="s">
        <v>243</v>
      </c>
      <c r="D14" s="304" t="s">
        <v>244</v>
      </c>
      <c r="E14" s="176" t="s">
        <v>501</v>
      </c>
      <c r="F14" s="265"/>
      <c r="G14" s="265"/>
      <c r="H14" s="265"/>
      <c r="I14" s="265"/>
    </row>
    <row r="15" spans="1:9" s="174" customFormat="1" ht="30" customHeight="1">
      <c r="A15" s="403" t="s">
        <v>350</v>
      </c>
      <c r="B15" s="419" t="s">
        <v>404</v>
      </c>
      <c r="C15" s="108" t="s">
        <v>249</v>
      </c>
      <c r="D15" s="426" t="s">
        <v>351</v>
      </c>
      <c r="E15" s="310" t="s">
        <v>37</v>
      </c>
      <c r="F15" s="265"/>
      <c r="G15" s="265"/>
      <c r="H15" s="265"/>
      <c r="I15" s="265">
        <v>193900</v>
      </c>
    </row>
    <row r="16" spans="1:9" s="174" customFormat="1" ht="36.75" customHeight="1">
      <c r="A16" s="286" t="s">
        <v>320</v>
      </c>
      <c r="B16" s="283" t="s">
        <v>149</v>
      </c>
      <c r="C16" s="283" t="s">
        <v>243</v>
      </c>
      <c r="D16" s="304" t="s">
        <v>321</v>
      </c>
      <c r="E16" s="310" t="s">
        <v>18</v>
      </c>
      <c r="F16" s="265"/>
      <c r="G16" s="265"/>
      <c r="H16" s="265"/>
      <c r="I16" s="265">
        <v>194000</v>
      </c>
    </row>
    <row r="17" spans="1:9" s="174" customFormat="1" ht="54.75" customHeight="1">
      <c r="A17" s="422" t="s">
        <v>540</v>
      </c>
      <c r="B17" s="283" t="s">
        <v>541</v>
      </c>
      <c r="C17" s="283" t="s">
        <v>542</v>
      </c>
      <c r="D17" s="118" t="s">
        <v>543</v>
      </c>
      <c r="E17" s="310" t="s">
        <v>501</v>
      </c>
      <c r="F17" s="265"/>
      <c r="G17" s="265"/>
      <c r="H17" s="265"/>
      <c r="I17" s="265">
        <v>209000</v>
      </c>
    </row>
    <row r="18" spans="1:9" s="174" customFormat="1" ht="96" customHeight="1">
      <c r="A18" s="669" t="s">
        <v>161</v>
      </c>
      <c r="B18" s="669" t="s">
        <v>153</v>
      </c>
      <c r="C18" s="669" t="s">
        <v>154</v>
      </c>
      <c r="D18" s="304" t="s">
        <v>20</v>
      </c>
      <c r="E18" s="505" t="s">
        <v>38</v>
      </c>
      <c r="F18" s="265"/>
      <c r="G18" s="265"/>
      <c r="H18" s="265"/>
      <c r="I18" s="265">
        <v>376000</v>
      </c>
    </row>
    <row r="19" spans="1:9" s="174" customFormat="1" ht="99.75" customHeight="1">
      <c r="A19" s="670"/>
      <c r="B19" s="670"/>
      <c r="C19" s="670"/>
      <c r="D19" s="501"/>
      <c r="E19" s="505" t="s">
        <v>39</v>
      </c>
      <c r="F19" s="265"/>
      <c r="G19" s="265"/>
      <c r="H19" s="265"/>
      <c r="I19" s="265">
        <v>11280</v>
      </c>
    </row>
    <row r="20" spans="1:9" s="174" customFormat="1" ht="65.25" customHeight="1">
      <c r="A20" s="670"/>
      <c r="B20" s="670"/>
      <c r="C20" s="670"/>
      <c r="D20" s="501"/>
      <c r="E20" s="505" t="s">
        <v>40</v>
      </c>
      <c r="F20" s="265"/>
      <c r="G20" s="265"/>
      <c r="H20" s="265"/>
      <c r="I20" s="265">
        <v>5637</v>
      </c>
    </row>
    <row r="21" spans="1:9" s="174" customFormat="1" ht="68.25" customHeight="1">
      <c r="A21" s="670"/>
      <c r="B21" s="670"/>
      <c r="C21" s="670"/>
      <c r="D21" s="501"/>
      <c r="E21" s="505" t="s">
        <v>41</v>
      </c>
      <c r="F21" s="265"/>
      <c r="G21" s="265"/>
      <c r="H21" s="265"/>
      <c r="I21" s="265">
        <v>187903</v>
      </c>
    </row>
    <row r="22" spans="1:9" s="174" customFormat="1" ht="66" customHeight="1">
      <c r="A22" s="671"/>
      <c r="B22" s="671"/>
      <c r="C22" s="671"/>
      <c r="D22" s="501"/>
      <c r="E22" s="505" t="s">
        <v>11</v>
      </c>
      <c r="F22" s="265"/>
      <c r="G22" s="265"/>
      <c r="H22" s="265"/>
      <c r="I22" s="265">
        <v>416371</v>
      </c>
    </row>
    <row r="23" spans="1:9" s="174" customFormat="1" ht="84" customHeight="1" thickBot="1">
      <c r="A23" s="429" t="s">
        <v>123</v>
      </c>
      <c r="B23" s="429" t="s">
        <v>124</v>
      </c>
      <c r="C23" s="429" t="s">
        <v>246</v>
      </c>
      <c r="D23" s="430" t="s">
        <v>125</v>
      </c>
      <c r="E23" s="458" t="s">
        <v>36</v>
      </c>
      <c r="F23" s="265"/>
      <c r="G23" s="265"/>
      <c r="H23" s="265"/>
      <c r="I23" s="265">
        <v>7000</v>
      </c>
    </row>
    <row r="24" spans="1:9" ht="60.75">
      <c r="A24" s="254" t="s">
        <v>382</v>
      </c>
      <c r="B24" s="254"/>
      <c r="C24" s="326"/>
      <c r="D24" s="330" t="s">
        <v>367</v>
      </c>
      <c r="E24" s="506"/>
      <c r="F24" s="332"/>
      <c r="G24" s="332">
        <v>0</v>
      </c>
      <c r="H24" s="332"/>
      <c r="I24" s="510">
        <f>I25</f>
        <v>1520592</v>
      </c>
    </row>
    <row r="25" spans="1:9" ht="61.5" thickBot="1">
      <c r="A25" s="249" t="s">
        <v>383</v>
      </c>
      <c r="B25" s="249"/>
      <c r="C25" s="327"/>
      <c r="D25" s="331" t="s">
        <v>367</v>
      </c>
      <c r="E25" s="507"/>
      <c r="F25" s="333"/>
      <c r="G25" s="333"/>
      <c r="H25" s="333"/>
      <c r="I25" s="511">
        <f>SUM(I26:I35)</f>
        <v>1520592</v>
      </c>
    </row>
    <row r="26" spans="1:9" ht="18.75" hidden="1">
      <c r="A26" s="175" t="s">
        <v>524</v>
      </c>
      <c r="B26" s="175" t="s">
        <v>377</v>
      </c>
      <c r="C26" s="175" t="s">
        <v>368</v>
      </c>
      <c r="D26" s="304" t="s">
        <v>525</v>
      </c>
      <c r="E26" s="176" t="s">
        <v>501</v>
      </c>
      <c r="F26" s="328"/>
      <c r="G26" s="328"/>
      <c r="H26" s="328"/>
      <c r="I26" s="329"/>
    </row>
    <row r="27" spans="1:9" ht="94.5" hidden="1">
      <c r="A27" s="334">
        <v>1011020</v>
      </c>
      <c r="B27" s="175" t="s">
        <v>441</v>
      </c>
      <c r="C27" s="175" t="s">
        <v>369</v>
      </c>
      <c r="D27" s="304" t="s">
        <v>526</v>
      </c>
      <c r="E27" s="176" t="s">
        <v>501</v>
      </c>
      <c r="F27" s="266"/>
      <c r="G27" s="266"/>
      <c r="H27" s="266"/>
      <c r="I27" s="336"/>
    </row>
    <row r="28" spans="1:9" ht="47.25" hidden="1">
      <c r="A28" s="334">
        <v>1011170</v>
      </c>
      <c r="B28" s="175" t="s">
        <v>442</v>
      </c>
      <c r="C28" s="175" t="s">
        <v>370</v>
      </c>
      <c r="D28" s="335" t="s">
        <v>52</v>
      </c>
      <c r="E28" s="176" t="s">
        <v>501</v>
      </c>
      <c r="F28" s="266"/>
      <c r="G28" s="266"/>
      <c r="H28" s="266"/>
      <c r="I28" s="336"/>
    </row>
    <row r="29" spans="1:9" ht="47.25" hidden="1">
      <c r="A29" s="303" t="s">
        <v>56</v>
      </c>
      <c r="B29" s="303" t="s">
        <v>451</v>
      </c>
      <c r="C29" s="303" t="s">
        <v>372</v>
      </c>
      <c r="D29" s="337" t="s">
        <v>57</v>
      </c>
      <c r="E29" s="176" t="s">
        <v>501</v>
      </c>
      <c r="F29" s="266"/>
      <c r="G29" s="266"/>
      <c r="H29" s="266"/>
      <c r="I29" s="336"/>
    </row>
    <row r="30" spans="1:9" ht="141.75">
      <c r="A30" s="276" t="s">
        <v>391</v>
      </c>
      <c r="B30" s="517" t="s">
        <v>441</v>
      </c>
      <c r="C30" s="517" t="s">
        <v>369</v>
      </c>
      <c r="D30" s="304" t="s">
        <v>526</v>
      </c>
      <c r="E30" s="518" t="s">
        <v>12</v>
      </c>
      <c r="F30" s="265"/>
      <c r="G30" s="265"/>
      <c r="H30" s="265"/>
      <c r="I30" s="265">
        <v>736300</v>
      </c>
    </row>
    <row r="31" spans="1:9" ht="161.25" customHeight="1">
      <c r="A31" s="276" t="s">
        <v>391</v>
      </c>
      <c r="B31" s="517" t="s">
        <v>441</v>
      </c>
      <c r="C31" s="517" t="s">
        <v>369</v>
      </c>
      <c r="D31" s="304" t="s">
        <v>526</v>
      </c>
      <c r="E31" s="518" t="s">
        <v>31</v>
      </c>
      <c r="F31" s="265"/>
      <c r="G31" s="265"/>
      <c r="H31" s="265"/>
      <c r="I31" s="265">
        <v>41548</v>
      </c>
    </row>
    <row r="32" spans="1:9" ht="94.5" customHeight="1">
      <c r="A32" s="276" t="s">
        <v>391</v>
      </c>
      <c r="B32" s="517" t="s">
        <v>441</v>
      </c>
      <c r="C32" s="517" t="s">
        <v>369</v>
      </c>
      <c r="D32" s="304" t="s">
        <v>526</v>
      </c>
      <c r="E32" s="573" t="s">
        <v>32</v>
      </c>
      <c r="F32" s="265"/>
      <c r="G32" s="265"/>
      <c r="H32" s="265"/>
      <c r="I32" s="265">
        <v>360087</v>
      </c>
    </row>
    <row r="33" spans="1:9" ht="94.5" customHeight="1">
      <c r="A33" s="276" t="s">
        <v>391</v>
      </c>
      <c r="B33" s="517" t="s">
        <v>441</v>
      </c>
      <c r="C33" s="517" t="s">
        <v>369</v>
      </c>
      <c r="D33" s="304" t="s">
        <v>526</v>
      </c>
      <c r="E33" s="573" t="s">
        <v>553</v>
      </c>
      <c r="F33" s="265"/>
      <c r="G33" s="265"/>
      <c r="H33" s="265"/>
      <c r="I33" s="265">
        <v>154323</v>
      </c>
    </row>
    <row r="34" spans="1:9" ht="57.75" customHeight="1">
      <c r="A34" s="283" t="s">
        <v>117</v>
      </c>
      <c r="B34" s="283" t="s">
        <v>118</v>
      </c>
      <c r="C34" s="283" t="s">
        <v>245</v>
      </c>
      <c r="D34" s="304" t="s">
        <v>122</v>
      </c>
      <c r="E34" s="458" t="s">
        <v>43</v>
      </c>
      <c r="F34" s="265"/>
      <c r="G34" s="265"/>
      <c r="H34" s="265"/>
      <c r="I34" s="265">
        <v>35000</v>
      </c>
    </row>
    <row r="35" spans="1:9" ht="84" customHeight="1" thickBot="1">
      <c r="A35" s="283" t="s">
        <v>155</v>
      </c>
      <c r="B35" s="283" t="s">
        <v>153</v>
      </c>
      <c r="C35" s="283" t="s">
        <v>154</v>
      </c>
      <c r="D35" s="304" t="s">
        <v>156</v>
      </c>
      <c r="E35" s="502" t="s">
        <v>42</v>
      </c>
      <c r="F35" s="265"/>
      <c r="G35" s="265"/>
      <c r="H35" s="265"/>
      <c r="I35" s="265">
        <v>193334</v>
      </c>
    </row>
    <row r="36" spans="1:9" ht="47.25" hidden="1">
      <c r="A36" s="338" t="s">
        <v>258</v>
      </c>
      <c r="B36" s="339"/>
      <c r="C36" s="339"/>
      <c r="D36" s="514" t="s">
        <v>373</v>
      </c>
      <c r="E36" s="508"/>
      <c r="F36" s="340"/>
      <c r="G36" s="340"/>
      <c r="H36" s="340"/>
      <c r="I36" s="512">
        <f>I37</f>
        <v>0</v>
      </c>
    </row>
    <row r="37" spans="1:9" ht="48" hidden="1" thickBot="1">
      <c r="A37" s="318" t="s">
        <v>259</v>
      </c>
      <c r="B37" s="319"/>
      <c r="C37" s="319"/>
      <c r="D37" s="515" t="s">
        <v>373</v>
      </c>
      <c r="E37" s="509"/>
      <c r="F37" s="342"/>
      <c r="G37" s="342"/>
      <c r="H37" s="342"/>
      <c r="I37" s="513">
        <f>I38</f>
        <v>0</v>
      </c>
    </row>
    <row r="38" spans="1:9" ht="63.75" hidden="1" thickBot="1">
      <c r="A38" s="303" t="s">
        <v>260</v>
      </c>
      <c r="B38" s="303" t="s">
        <v>386</v>
      </c>
      <c r="C38" s="303" t="s">
        <v>242</v>
      </c>
      <c r="D38" s="426" t="s">
        <v>388</v>
      </c>
      <c r="E38" s="344" t="s">
        <v>501</v>
      </c>
      <c r="F38" s="345"/>
      <c r="G38" s="345"/>
      <c r="H38" s="345"/>
      <c r="I38" s="345"/>
    </row>
    <row r="39" spans="1:9" ht="101.25">
      <c r="A39" s="346" t="s">
        <v>522</v>
      </c>
      <c r="B39" s="347"/>
      <c r="C39" s="347"/>
      <c r="D39" s="314" t="s">
        <v>378</v>
      </c>
      <c r="E39" s="348"/>
      <c r="F39" s="559"/>
      <c r="G39" s="559"/>
      <c r="H39" s="559"/>
      <c r="I39" s="560">
        <f>I40</f>
        <v>45000</v>
      </c>
    </row>
    <row r="40" spans="1:9" ht="83.25" customHeight="1" thickBot="1">
      <c r="A40" s="318" t="s">
        <v>523</v>
      </c>
      <c r="B40" s="319"/>
      <c r="C40" s="319"/>
      <c r="D40" s="341" t="s">
        <v>378</v>
      </c>
      <c r="E40" s="349"/>
      <c r="F40" s="342"/>
      <c r="G40" s="342"/>
      <c r="H40" s="342"/>
      <c r="I40" s="343">
        <f>I41+I44</f>
        <v>45000</v>
      </c>
    </row>
    <row r="41" spans="1:9" ht="63">
      <c r="A41" s="303" t="s">
        <v>261</v>
      </c>
      <c r="B41" s="303" t="s">
        <v>386</v>
      </c>
      <c r="C41" s="303" t="s">
        <v>242</v>
      </c>
      <c r="D41" s="426" t="s">
        <v>388</v>
      </c>
      <c r="E41" s="344" t="s">
        <v>501</v>
      </c>
      <c r="F41" s="350"/>
      <c r="G41" s="350"/>
      <c r="H41" s="351"/>
      <c r="I41" s="352">
        <v>12000</v>
      </c>
    </row>
    <row r="42" spans="1:9" ht="75.75" hidden="1" thickBot="1">
      <c r="A42" s="291"/>
      <c r="B42" s="292" t="s">
        <v>472</v>
      </c>
      <c r="C42" s="267"/>
      <c r="D42" s="272" t="s">
        <v>399</v>
      </c>
      <c r="E42" s="268" t="s">
        <v>500</v>
      </c>
      <c r="F42" s="268"/>
      <c r="G42" s="268"/>
      <c r="H42" s="268"/>
      <c r="I42" s="268"/>
    </row>
    <row r="43" spans="1:9" ht="47.25" hidden="1">
      <c r="A43" s="291"/>
      <c r="B43" s="293">
        <v>250324</v>
      </c>
      <c r="C43" s="273" t="s">
        <v>404</v>
      </c>
      <c r="D43" s="274" t="s">
        <v>473</v>
      </c>
      <c r="E43" s="269" t="s">
        <v>474</v>
      </c>
      <c r="F43" s="270"/>
      <c r="G43" s="271"/>
      <c r="H43" s="271"/>
      <c r="I43" s="271"/>
    </row>
    <row r="44" spans="1:9" ht="41.25" customHeight="1">
      <c r="A44" s="520">
        <v>1014030</v>
      </c>
      <c r="B44" s="521" t="s">
        <v>477</v>
      </c>
      <c r="C44" s="521" t="s">
        <v>379</v>
      </c>
      <c r="D44" s="335" t="s">
        <v>309</v>
      </c>
      <c r="E44" s="572" t="s">
        <v>33</v>
      </c>
      <c r="F44" s="265"/>
      <c r="G44" s="265"/>
      <c r="H44" s="265"/>
      <c r="I44" s="265">
        <v>33000</v>
      </c>
    </row>
    <row r="45" spans="1:9" ht="60.75">
      <c r="A45" s="254" t="s">
        <v>262</v>
      </c>
      <c r="B45" s="254"/>
      <c r="C45" s="254"/>
      <c r="D45" s="247" t="s">
        <v>381</v>
      </c>
      <c r="E45" s="519"/>
      <c r="F45" s="571"/>
      <c r="G45" s="571"/>
      <c r="H45" s="571"/>
      <c r="I45" s="571">
        <f>I46</f>
        <v>533000</v>
      </c>
    </row>
    <row r="46" spans="1:9" ht="58.5">
      <c r="A46" s="249" t="s">
        <v>263</v>
      </c>
      <c r="B46" s="249"/>
      <c r="C46" s="249"/>
      <c r="D46" s="262" t="s">
        <v>76</v>
      </c>
      <c r="E46" s="503"/>
      <c r="F46" s="504"/>
      <c r="G46" s="504"/>
      <c r="H46" s="504"/>
      <c r="I46" s="504">
        <f>I47</f>
        <v>533000</v>
      </c>
    </row>
    <row r="47" spans="1:9" ht="63">
      <c r="A47" s="561">
        <v>3717361</v>
      </c>
      <c r="B47" s="520">
        <v>7361</v>
      </c>
      <c r="C47" s="521" t="s">
        <v>154</v>
      </c>
      <c r="D47" s="562" t="s">
        <v>21</v>
      </c>
      <c r="E47" s="563" t="s">
        <v>22</v>
      </c>
      <c r="F47" s="265"/>
      <c r="G47" s="265"/>
      <c r="H47" s="265"/>
      <c r="I47" s="265">
        <v>533000</v>
      </c>
    </row>
    <row r="48" spans="1:9" ht="18.75">
      <c r="A48" s="287"/>
      <c r="B48" s="678" t="s">
        <v>502</v>
      </c>
      <c r="C48" s="678"/>
      <c r="D48" s="678"/>
      <c r="E48" s="678"/>
      <c r="F48" s="353"/>
      <c r="G48" s="354"/>
      <c r="H48" s="354"/>
      <c r="I48" s="355">
        <f>I11+I39+I24+I42+I36+I45</f>
        <v>3794683</v>
      </c>
    </row>
    <row r="49" spans="6:9" ht="12.75">
      <c r="F49" s="174"/>
      <c r="G49" s="174"/>
      <c r="H49" s="174"/>
      <c r="I49" s="174"/>
    </row>
    <row r="50" spans="6:9" ht="12.75">
      <c r="F50" s="174"/>
      <c r="G50" s="174"/>
      <c r="H50" s="174"/>
      <c r="I50" s="174"/>
    </row>
    <row r="51" spans="6:9" ht="12.75">
      <c r="F51" s="174"/>
      <c r="G51" s="174"/>
      <c r="H51" s="174"/>
      <c r="I51" s="174"/>
    </row>
    <row r="52" spans="2:9" ht="18.75">
      <c r="B52" s="386" t="s">
        <v>223</v>
      </c>
      <c r="F52" s="174"/>
      <c r="G52" s="174"/>
      <c r="H52" s="387" t="s">
        <v>408</v>
      </c>
      <c r="I52" s="174"/>
    </row>
    <row r="53" spans="6:9" ht="12.75">
      <c r="F53" s="174"/>
      <c r="G53" s="174"/>
      <c r="H53" s="174"/>
      <c r="I53" s="174"/>
    </row>
    <row r="54" spans="6:9" ht="12.75">
      <c r="F54" s="174"/>
      <c r="G54" s="174"/>
      <c r="H54" s="174"/>
      <c r="I54" s="174"/>
    </row>
    <row r="55" spans="6:9" ht="12.75">
      <c r="F55" s="174"/>
      <c r="G55" s="174"/>
      <c r="H55" s="174"/>
      <c r="I55" s="174"/>
    </row>
    <row r="56" spans="6:9" ht="12.75">
      <c r="F56" s="174"/>
      <c r="G56" s="174"/>
      <c r="H56" s="174"/>
      <c r="I56" s="174"/>
    </row>
    <row r="57" spans="6:9" ht="12.75">
      <c r="F57" s="174"/>
      <c r="G57" s="174"/>
      <c r="H57" s="174"/>
      <c r="I57" s="174"/>
    </row>
    <row r="58" spans="6:9" ht="12.75">
      <c r="F58" s="174"/>
      <c r="G58" s="174"/>
      <c r="H58" s="174"/>
      <c r="I58" s="174"/>
    </row>
    <row r="59" spans="6:9" ht="12.75">
      <c r="F59" s="174"/>
      <c r="G59" s="174"/>
      <c r="H59" s="174"/>
      <c r="I59" s="174"/>
    </row>
    <row r="60" spans="6:9" ht="12.75">
      <c r="F60" s="174"/>
      <c r="G60" s="174"/>
      <c r="H60" s="174"/>
      <c r="I60" s="174"/>
    </row>
    <row r="61" spans="6:9" ht="12.75">
      <c r="F61" s="174"/>
      <c r="G61" s="174"/>
      <c r="H61" s="174"/>
      <c r="I61" s="174"/>
    </row>
    <row r="62" spans="6:9" ht="12.75">
      <c r="F62" s="174"/>
      <c r="G62" s="174"/>
      <c r="H62" s="174"/>
      <c r="I62" s="174"/>
    </row>
    <row r="63" spans="6:9" ht="12.75">
      <c r="F63" s="174"/>
      <c r="G63" s="174"/>
      <c r="H63" s="174"/>
      <c r="I63" s="174"/>
    </row>
    <row r="64" spans="6:9" ht="12.75">
      <c r="F64" s="174"/>
      <c r="G64" s="174"/>
      <c r="H64" s="174"/>
      <c r="I64" s="174"/>
    </row>
    <row r="65" spans="6:9" ht="12.75">
      <c r="F65" s="174"/>
      <c r="G65" s="174"/>
      <c r="H65" s="174"/>
      <c r="I65" s="174"/>
    </row>
    <row r="66" spans="6:9" ht="12.75">
      <c r="F66" s="174"/>
      <c r="G66" s="174"/>
      <c r="H66" s="174"/>
      <c r="I66" s="174"/>
    </row>
    <row r="67" spans="6:9" ht="12.75">
      <c r="F67" s="174"/>
      <c r="G67" s="174"/>
      <c r="H67" s="174"/>
      <c r="I67" s="174"/>
    </row>
    <row r="68" spans="6:9" ht="12.75">
      <c r="F68" s="174"/>
      <c r="G68" s="174"/>
      <c r="H68" s="174"/>
      <c r="I68" s="174"/>
    </row>
    <row r="69" spans="6:9" ht="12.75">
      <c r="F69" s="174"/>
      <c r="G69" s="174"/>
      <c r="H69" s="174"/>
      <c r="I69" s="174"/>
    </row>
    <row r="70" spans="6:9" ht="12.75">
      <c r="F70" s="174"/>
      <c r="G70" s="174"/>
      <c r="H70" s="174"/>
      <c r="I70" s="174"/>
    </row>
    <row r="71" spans="6:9" ht="12.75">
      <c r="F71" s="174"/>
      <c r="G71" s="174"/>
      <c r="H71" s="174"/>
      <c r="I71" s="174"/>
    </row>
    <row r="72" spans="6:9" ht="12.75">
      <c r="F72" s="174"/>
      <c r="G72" s="174"/>
      <c r="H72" s="174"/>
      <c r="I72" s="174"/>
    </row>
    <row r="73" spans="6:9" ht="12.75">
      <c r="F73" s="174"/>
      <c r="G73" s="174"/>
      <c r="H73" s="174"/>
      <c r="I73" s="174"/>
    </row>
    <row r="74" spans="6:9" ht="12.75">
      <c r="F74" s="174"/>
      <c r="G74" s="174"/>
      <c r="H74" s="174"/>
      <c r="I74" s="174"/>
    </row>
    <row r="75" spans="6:9" ht="12.75">
      <c r="F75" s="174"/>
      <c r="G75" s="174"/>
      <c r="H75" s="174"/>
      <c r="I75" s="174"/>
    </row>
    <row r="76" spans="6:9" ht="12.75">
      <c r="F76" s="174"/>
      <c r="G76" s="174"/>
      <c r="H76" s="174"/>
      <c r="I76" s="174"/>
    </row>
    <row r="77" spans="6:9" ht="12.75">
      <c r="F77" s="174"/>
      <c r="G77" s="174"/>
      <c r="H77" s="174"/>
      <c r="I77" s="174"/>
    </row>
    <row r="78" spans="6:9" ht="12.75">
      <c r="F78" s="174"/>
      <c r="G78" s="174"/>
      <c r="H78" s="174"/>
      <c r="I78" s="174"/>
    </row>
    <row r="79" spans="6:9" ht="12.75">
      <c r="F79" s="174"/>
      <c r="G79" s="174"/>
      <c r="H79" s="174"/>
      <c r="I79" s="174"/>
    </row>
    <row r="80" spans="6:9" ht="12.75">
      <c r="F80" s="174"/>
      <c r="G80" s="174"/>
      <c r="H80" s="174"/>
      <c r="I80" s="174"/>
    </row>
    <row r="81" spans="6:9" ht="12.75">
      <c r="F81" s="174"/>
      <c r="G81" s="174"/>
      <c r="H81" s="174"/>
      <c r="I81" s="174"/>
    </row>
    <row r="82" spans="6:9" ht="12.75">
      <c r="F82" s="174"/>
      <c r="G82" s="174"/>
      <c r="H82" s="174"/>
      <c r="I82" s="174"/>
    </row>
    <row r="83" spans="6:9" ht="12.75">
      <c r="F83" s="174"/>
      <c r="G83" s="174"/>
      <c r="H83" s="174"/>
      <c r="I83" s="174"/>
    </row>
    <row r="84" spans="6:9" ht="12.75">
      <c r="F84" s="174"/>
      <c r="G84" s="174"/>
      <c r="H84" s="174"/>
      <c r="I84" s="174"/>
    </row>
    <row r="85" spans="6:9" ht="12.75">
      <c r="F85" s="174"/>
      <c r="G85" s="174"/>
      <c r="H85" s="174"/>
      <c r="I85" s="174"/>
    </row>
    <row r="86" spans="6:9" ht="12.75">
      <c r="F86" s="174"/>
      <c r="G86" s="174"/>
      <c r="H86" s="174"/>
      <c r="I86" s="174"/>
    </row>
    <row r="87" spans="6:9" ht="12.75">
      <c r="F87" s="174"/>
      <c r="G87" s="174"/>
      <c r="H87" s="174"/>
      <c r="I87" s="174"/>
    </row>
    <row r="88" spans="6:9" ht="12.75">
      <c r="F88" s="174"/>
      <c r="G88" s="174"/>
      <c r="H88" s="174"/>
      <c r="I88" s="174"/>
    </row>
    <row r="89" spans="6:9" ht="12.75">
      <c r="F89" s="174"/>
      <c r="G89" s="174"/>
      <c r="H89" s="174"/>
      <c r="I89" s="174"/>
    </row>
    <row r="90" spans="6:9" ht="12.75">
      <c r="F90" s="174"/>
      <c r="G90" s="174"/>
      <c r="H90" s="174"/>
      <c r="I90" s="174"/>
    </row>
    <row r="91" spans="6:9" ht="12.75">
      <c r="F91" s="174"/>
      <c r="G91" s="174"/>
      <c r="H91" s="174"/>
      <c r="I91" s="174"/>
    </row>
    <row r="92" spans="6:9" ht="12.75">
      <c r="F92" s="174"/>
      <c r="G92" s="174"/>
      <c r="H92" s="174"/>
      <c r="I92" s="174"/>
    </row>
    <row r="93" spans="6:9" ht="12.75">
      <c r="F93" s="174"/>
      <c r="G93" s="174"/>
      <c r="H93" s="174"/>
      <c r="I93" s="174"/>
    </row>
    <row r="94" spans="6:9" ht="12.75">
      <c r="F94" s="174"/>
      <c r="G94" s="174"/>
      <c r="H94" s="174"/>
      <c r="I94" s="174"/>
    </row>
    <row r="95" spans="6:9" ht="12.75">
      <c r="F95" s="174"/>
      <c r="G95" s="174"/>
      <c r="H95" s="174"/>
      <c r="I95" s="174"/>
    </row>
    <row r="96" spans="6:9" ht="12.75">
      <c r="F96" s="174"/>
      <c r="G96" s="174"/>
      <c r="H96" s="174"/>
      <c r="I96" s="174"/>
    </row>
    <row r="97" spans="6:9" ht="12.75">
      <c r="F97" s="174"/>
      <c r="G97" s="174"/>
      <c r="H97" s="174"/>
      <c r="I97" s="174"/>
    </row>
    <row r="98" spans="6:9" ht="12.75">
      <c r="F98" s="174"/>
      <c r="G98" s="174"/>
      <c r="H98" s="174"/>
      <c r="I98" s="174"/>
    </row>
    <row r="99" spans="6:9" ht="12.75">
      <c r="F99" s="174"/>
      <c r="G99" s="174"/>
      <c r="H99" s="174"/>
      <c r="I99" s="174"/>
    </row>
    <row r="100" spans="6:9" ht="12.75">
      <c r="F100" s="174"/>
      <c r="G100" s="174"/>
      <c r="H100" s="174"/>
      <c r="I100" s="174"/>
    </row>
    <row r="101" spans="6:9" ht="12.75">
      <c r="F101" s="174"/>
      <c r="G101" s="174"/>
      <c r="H101" s="174"/>
      <c r="I101" s="174"/>
    </row>
    <row r="102" spans="6:9" ht="12.75">
      <c r="F102" s="174"/>
      <c r="G102" s="174"/>
      <c r="H102" s="174"/>
      <c r="I102" s="174"/>
    </row>
    <row r="103" spans="6:9" ht="12.75">
      <c r="F103" s="174"/>
      <c r="G103" s="174"/>
      <c r="H103" s="174"/>
      <c r="I103" s="174"/>
    </row>
    <row r="104" spans="6:9" ht="12.75">
      <c r="F104" s="174"/>
      <c r="G104" s="174"/>
      <c r="H104" s="174"/>
      <c r="I104" s="174"/>
    </row>
    <row r="105" spans="6:9" ht="12.75">
      <c r="F105" s="174"/>
      <c r="G105" s="174"/>
      <c r="H105" s="174"/>
      <c r="I105" s="174"/>
    </row>
    <row r="106" spans="6:9" ht="12.75">
      <c r="F106" s="174"/>
      <c r="G106" s="174"/>
      <c r="H106" s="174"/>
      <c r="I106" s="174"/>
    </row>
    <row r="107" spans="6:9" ht="12.75">
      <c r="F107" s="174"/>
      <c r="G107" s="174"/>
      <c r="H107" s="174"/>
      <c r="I107" s="174"/>
    </row>
    <row r="108" spans="6:9" ht="12.75">
      <c r="F108" s="174"/>
      <c r="G108" s="174"/>
      <c r="H108" s="174"/>
      <c r="I108" s="174"/>
    </row>
    <row r="109" spans="6:9" ht="12.75">
      <c r="F109" s="174"/>
      <c r="G109" s="174"/>
      <c r="H109" s="174"/>
      <c r="I109" s="174"/>
    </row>
    <row r="110" spans="6:9" ht="12.75">
      <c r="F110" s="174"/>
      <c r="G110" s="174"/>
      <c r="H110" s="174"/>
      <c r="I110" s="174"/>
    </row>
    <row r="111" spans="6:9" ht="12.75">
      <c r="F111" s="174"/>
      <c r="G111" s="174"/>
      <c r="H111" s="174"/>
      <c r="I111" s="174"/>
    </row>
    <row r="112" spans="6:9" ht="12.75">
      <c r="F112" s="174"/>
      <c r="G112" s="174"/>
      <c r="H112" s="174"/>
      <c r="I112" s="174"/>
    </row>
    <row r="113" spans="6:9" ht="12.75">
      <c r="F113" s="174"/>
      <c r="G113" s="174"/>
      <c r="H113" s="174"/>
      <c r="I113" s="174"/>
    </row>
    <row r="114" spans="6:9" ht="12.75">
      <c r="F114" s="174"/>
      <c r="G114" s="174"/>
      <c r="H114" s="174"/>
      <c r="I114" s="174"/>
    </row>
    <row r="115" spans="6:9" ht="12.75">
      <c r="F115" s="174"/>
      <c r="G115" s="174"/>
      <c r="H115" s="174"/>
      <c r="I115" s="174"/>
    </row>
    <row r="116" spans="6:9" ht="12.75">
      <c r="F116" s="174"/>
      <c r="G116" s="174"/>
      <c r="H116" s="174"/>
      <c r="I116" s="174"/>
    </row>
    <row r="117" spans="6:9" ht="12.75">
      <c r="F117" s="174"/>
      <c r="G117" s="174"/>
      <c r="H117" s="174"/>
      <c r="I117" s="174"/>
    </row>
    <row r="118" spans="6:9" ht="12.75">
      <c r="F118" s="174"/>
      <c r="G118" s="174"/>
      <c r="H118" s="174"/>
      <c r="I118" s="174"/>
    </row>
    <row r="119" spans="6:9" ht="12.75">
      <c r="F119" s="174"/>
      <c r="G119" s="174"/>
      <c r="H119" s="174"/>
      <c r="I119" s="174"/>
    </row>
    <row r="120" spans="6:9" ht="12.75">
      <c r="F120" s="174"/>
      <c r="G120" s="174"/>
      <c r="H120" s="174"/>
      <c r="I120" s="174"/>
    </row>
    <row r="121" spans="6:9" ht="12.75">
      <c r="F121" s="174"/>
      <c r="G121" s="174"/>
      <c r="H121" s="174"/>
      <c r="I121" s="174"/>
    </row>
    <row r="122" spans="6:9" ht="12.75">
      <c r="F122" s="174"/>
      <c r="G122" s="174"/>
      <c r="H122" s="174"/>
      <c r="I122" s="174"/>
    </row>
    <row r="123" spans="6:9" ht="12.75">
      <c r="F123" s="174"/>
      <c r="G123" s="174"/>
      <c r="H123" s="174"/>
      <c r="I123" s="174"/>
    </row>
    <row r="124" spans="6:9" ht="12.75">
      <c r="F124" s="174"/>
      <c r="G124" s="174"/>
      <c r="H124" s="174"/>
      <c r="I124" s="174"/>
    </row>
    <row r="125" spans="6:9" ht="12.75">
      <c r="F125" s="174"/>
      <c r="G125" s="174"/>
      <c r="H125" s="174"/>
      <c r="I125" s="174"/>
    </row>
    <row r="126" spans="6:9" ht="12.75">
      <c r="F126" s="174"/>
      <c r="G126" s="174"/>
      <c r="H126" s="174"/>
      <c r="I126" s="174"/>
    </row>
    <row r="127" spans="6:9" ht="12.75">
      <c r="F127" s="174"/>
      <c r="G127" s="174"/>
      <c r="H127" s="174"/>
      <c r="I127" s="174"/>
    </row>
    <row r="128" spans="6:9" ht="12.75">
      <c r="F128" s="174"/>
      <c r="G128" s="174"/>
      <c r="H128" s="174"/>
      <c r="I128" s="174"/>
    </row>
    <row r="129" spans="6:9" ht="12.75">
      <c r="F129" s="174"/>
      <c r="G129" s="174"/>
      <c r="H129" s="174"/>
      <c r="I129" s="174"/>
    </row>
    <row r="130" spans="6:9" ht="12.75">
      <c r="F130" s="174"/>
      <c r="G130" s="174"/>
      <c r="H130" s="174"/>
      <c r="I130" s="174"/>
    </row>
    <row r="131" spans="6:9" ht="12.75">
      <c r="F131" s="174"/>
      <c r="G131" s="174"/>
      <c r="H131" s="174"/>
      <c r="I131" s="174"/>
    </row>
    <row r="132" spans="6:9" ht="12.75">
      <c r="F132" s="174"/>
      <c r="G132" s="174"/>
      <c r="H132" s="174"/>
      <c r="I132" s="174"/>
    </row>
    <row r="133" spans="6:9" ht="12.75">
      <c r="F133" s="174"/>
      <c r="G133" s="174"/>
      <c r="H133" s="174"/>
      <c r="I133" s="174"/>
    </row>
    <row r="134" spans="6:9" ht="12.75">
      <c r="F134" s="174"/>
      <c r="G134" s="174"/>
      <c r="H134" s="174"/>
      <c r="I134" s="174"/>
    </row>
    <row r="135" spans="6:9" ht="12.75">
      <c r="F135" s="174"/>
      <c r="G135" s="174"/>
      <c r="H135" s="174"/>
      <c r="I135" s="174"/>
    </row>
    <row r="136" spans="6:9" ht="12.75">
      <c r="F136" s="174"/>
      <c r="G136" s="174"/>
      <c r="H136" s="174"/>
      <c r="I136" s="174"/>
    </row>
    <row r="137" spans="6:9" ht="12.75">
      <c r="F137" s="174"/>
      <c r="G137" s="174"/>
      <c r="H137" s="174"/>
      <c r="I137" s="174"/>
    </row>
    <row r="138" spans="6:9" ht="12.75">
      <c r="F138" s="174"/>
      <c r="G138" s="174"/>
      <c r="H138" s="174"/>
      <c r="I138" s="174"/>
    </row>
    <row r="139" spans="6:9" ht="12.75">
      <c r="F139" s="174"/>
      <c r="G139" s="174"/>
      <c r="H139" s="174"/>
      <c r="I139" s="174"/>
    </row>
    <row r="140" spans="6:9" ht="12.75">
      <c r="F140" s="174"/>
      <c r="G140" s="174"/>
      <c r="H140" s="174"/>
      <c r="I140" s="174"/>
    </row>
    <row r="141" spans="6:9" ht="12.75">
      <c r="F141" s="174"/>
      <c r="G141" s="174"/>
      <c r="H141" s="174"/>
      <c r="I141" s="174"/>
    </row>
    <row r="142" spans="6:9" ht="12.75">
      <c r="F142" s="174"/>
      <c r="G142" s="174"/>
      <c r="H142" s="174"/>
      <c r="I142" s="174"/>
    </row>
    <row r="143" spans="6:9" ht="12.75">
      <c r="F143" s="174"/>
      <c r="G143" s="174"/>
      <c r="H143" s="174"/>
      <c r="I143" s="174"/>
    </row>
    <row r="144" spans="6:9" ht="12.75">
      <c r="F144" s="174"/>
      <c r="G144" s="174"/>
      <c r="H144" s="174"/>
      <c r="I144" s="174"/>
    </row>
    <row r="145" spans="6:9" ht="12.75">
      <c r="F145" s="174"/>
      <c r="G145" s="174"/>
      <c r="H145" s="174"/>
      <c r="I145" s="174"/>
    </row>
    <row r="146" spans="6:9" ht="12.75">
      <c r="F146" s="174"/>
      <c r="G146" s="174"/>
      <c r="H146" s="174"/>
      <c r="I146" s="174"/>
    </row>
    <row r="147" spans="6:9" ht="12.75">
      <c r="F147" s="174"/>
      <c r="G147" s="174"/>
      <c r="H147" s="174"/>
      <c r="I147" s="174"/>
    </row>
    <row r="148" spans="6:9" ht="12.75">
      <c r="F148" s="174"/>
      <c r="G148" s="174"/>
      <c r="H148" s="174"/>
      <c r="I148" s="174"/>
    </row>
    <row r="149" spans="6:9" ht="12.75">
      <c r="F149" s="174"/>
      <c r="G149" s="174"/>
      <c r="H149" s="174"/>
      <c r="I149" s="174"/>
    </row>
    <row r="150" spans="6:9" ht="12.75">
      <c r="F150" s="174"/>
      <c r="G150" s="174"/>
      <c r="H150" s="174"/>
      <c r="I150" s="174"/>
    </row>
    <row r="151" spans="6:9" ht="12.75">
      <c r="F151" s="174"/>
      <c r="G151" s="174"/>
      <c r="H151" s="174"/>
      <c r="I151" s="174"/>
    </row>
    <row r="152" spans="6:9" ht="12.75">
      <c r="F152" s="174"/>
      <c r="G152" s="174"/>
      <c r="H152" s="174"/>
      <c r="I152" s="174"/>
    </row>
    <row r="153" spans="6:9" ht="12.75">
      <c r="F153" s="174"/>
      <c r="G153" s="174"/>
      <c r="H153" s="174"/>
      <c r="I153" s="174"/>
    </row>
    <row r="154" spans="6:9" ht="12.75">
      <c r="F154" s="174"/>
      <c r="G154" s="174"/>
      <c r="H154" s="174"/>
      <c r="I154" s="174"/>
    </row>
    <row r="155" spans="6:9" ht="12.75">
      <c r="F155" s="174"/>
      <c r="G155" s="174"/>
      <c r="H155" s="174"/>
      <c r="I155" s="174"/>
    </row>
    <row r="156" spans="6:9" ht="12.75">
      <c r="F156" s="174"/>
      <c r="G156" s="174"/>
      <c r="H156" s="174"/>
      <c r="I156" s="174"/>
    </row>
    <row r="157" spans="6:9" ht="12.75">
      <c r="F157" s="174"/>
      <c r="G157" s="174"/>
      <c r="H157" s="174"/>
      <c r="I157" s="174"/>
    </row>
    <row r="158" spans="6:9" ht="12.75">
      <c r="F158" s="174"/>
      <c r="G158" s="174"/>
      <c r="H158" s="174"/>
      <c r="I158" s="174"/>
    </row>
    <row r="159" spans="6:9" ht="12.75">
      <c r="F159" s="174"/>
      <c r="G159" s="174"/>
      <c r="H159" s="174"/>
      <c r="I159" s="174"/>
    </row>
    <row r="160" spans="6:9" ht="12.75">
      <c r="F160" s="174"/>
      <c r="G160" s="174"/>
      <c r="H160" s="174"/>
      <c r="I160" s="174"/>
    </row>
    <row r="161" spans="6:9" ht="12.75">
      <c r="F161" s="174"/>
      <c r="G161" s="174"/>
      <c r="H161" s="174"/>
      <c r="I161" s="174"/>
    </row>
    <row r="162" spans="6:9" ht="12.75">
      <c r="F162" s="174"/>
      <c r="G162" s="174"/>
      <c r="H162" s="174"/>
      <c r="I162" s="174"/>
    </row>
    <row r="163" spans="6:9" ht="12.75">
      <c r="F163" s="174"/>
      <c r="G163" s="174"/>
      <c r="H163" s="174"/>
      <c r="I163" s="174"/>
    </row>
    <row r="164" spans="6:9" ht="12.75">
      <c r="F164" s="174"/>
      <c r="G164" s="174"/>
      <c r="H164" s="174"/>
      <c r="I164" s="174"/>
    </row>
    <row r="165" spans="6:9" ht="12.75">
      <c r="F165" s="174"/>
      <c r="G165" s="174"/>
      <c r="H165" s="174"/>
      <c r="I165" s="174"/>
    </row>
    <row r="166" spans="6:9" ht="12.75">
      <c r="F166" s="174"/>
      <c r="G166" s="174"/>
      <c r="H166" s="174"/>
      <c r="I166" s="174"/>
    </row>
    <row r="167" spans="6:9" ht="12.75">
      <c r="F167" s="174"/>
      <c r="G167" s="174"/>
      <c r="H167" s="174"/>
      <c r="I167" s="174"/>
    </row>
    <row r="168" spans="6:9" ht="12.75">
      <c r="F168" s="174"/>
      <c r="G168" s="174"/>
      <c r="H168" s="174"/>
      <c r="I168" s="174"/>
    </row>
    <row r="169" spans="6:9" ht="12.75">
      <c r="F169" s="174"/>
      <c r="G169" s="174"/>
      <c r="H169" s="174"/>
      <c r="I169" s="174"/>
    </row>
    <row r="170" spans="6:9" ht="12.75">
      <c r="F170" s="174"/>
      <c r="G170" s="174"/>
      <c r="H170" s="174"/>
      <c r="I170" s="174"/>
    </row>
    <row r="171" spans="6:9" ht="12.75">
      <c r="F171" s="174"/>
      <c r="G171" s="174"/>
      <c r="H171" s="174"/>
      <c r="I171" s="174"/>
    </row>
    <row r="172" spans="6:9" ht="12.75">
      <c r="F172" s="174"/>
      <c r="G172" s="174"/>
      <c r="H172" s="174"/>
      <c r="I172" s="174"/>
    </row>
    <row r="173" spans="6:9" ht="12.75">
      <c r="F173" s="174"/>
      <c r="G173" s="174"/>
      <c r="H173" s="174"/>
      <c r="I173" s="174"/>
    </row>
    <row r="174" spans="6:9" ht="12.75">
      <c r="F174" s="174"/>
      <c r="G174" s="174"/>
      <c r="H174" s="174"/>
      <c r="I174" s="174"/>
    </row>
    <row r="175" spans="6:9" ht="12.75">
      <c r="F175" s="174"/>
      <c r="G175" s="174"/>
      <c r="H175" s="174"/>
      <c r="I175" s="174"/>
    </row>
    <row r="176" spans="6:9" ht="12.75">
      <c r="F176" s="174"/>
      <c r="G176" s="174"/>
      <c r="H176" s="174"/>
      <c r="I176" s="174"/>
    </row>
    <row r="177" spans="6:9" ht="12.75">
      <c r="F177" s="174"/>
      <c r="G177" s="174"/>
      <c r="H177" s="174"/>
      <c r="I177" s="174"/>
    </row>
    <row r="178" spans="6:9" ht="12.75">
      <c r="F178" s="174"/>
      <c r="G178" s="174"/>
      <c r="H178" s="174"/>
      <c r="I178" s="174"/>
    </row>
    <row r="179" spans="6:9" ht="12.75">
      <c r="F179" s="174"/>
      <c r="G179" s="174"/>
      <c r="H179" s="174"/>
      <c r="I179" s="174"/>
    </row>
    <row r="180" spans="6:9" ht="12.75">
      <c r="F180" s="174"/>
      <c r="G180" s="174"/>
      <c r="H180" s="174"/>
      <c r="I180" s="174"/>
    </row>
    <row r="181" spans="6:9" ht="12.75">
      <c r="F181" s="174"/>
      <c r="G181" s="174"/>
      <c r="H181" s="174"/>
      <c r="I181" s="174"/>
    </row>
    <row r="182" spans="6:9" ht="12.75">
      <c r="F182" s="174"/>
      <c r="G182" s="174"/>
      <c r="H182" s="174"/>
      <c r="I182" s="174"/>
    </row>
    <row r="183" spans="6:9" ht="12.75">
      <c r="F183" s="174"/>
      <c r="G183" s="174"/>
      <c r="H183" s="174"/>
      <c r="I183" s="174"/>
    </row>
    <row r="184" spans="6:9" ht="12.75">
      <c r="F184" s="174"/>
      <c r="G184" s="174"/>
      <c r="H184" s="174"/>
      <c r="I184" s="174"/>
    </row>
    <row r="185" spans="6:9" ht="12.75">
      <c r="F185" s="174"/>
      <c r="G185" s="174"/>
      <c r="H185" s="174"/>
      <c r="I185" s="174"/>
    </row>
    <row r="186" spans="6:9" ht="12.75">
      <c r="F186" s="174"/>
      <c r="G186" s="174"/>
      <c r="H186" s="174"/>
      <c r="I186" s="174"/>
    </row>
    <row r="187" spans="6:9" ht="12.75">
      <c r="F187" s="174"/>
      <c r="G187" s="174"/>
      <c r="H187" s="174"/>
      <c r="I187" s="174"/>
    </row>
    <row r="188" spans="6:9" ht="12.75">
      <c r="F188" s="174"/>
      <c r="G188" s="174"/>
      <c r="H188" s="174"/>
      <c r="I188" s="174"/>
    </row>
    <row r="189" spans="6:9" ht="12.75">
      <c r="F189" s="174"/>
      <c r="G189" s="174"/>
      <c r="H189" s="174"/>
      <c r="I189" s="174"/>
    </row>
    <row r="190" spans="6:9" ht="12.75">
      <c r="F190" s="174"/>
      <c r="G190" s="174"/>
      <c r="H190" s="174"/>
      <c r="I190" s="174"/>
    </row>
    <row r="191" spans="6:9" ht="12.75">
      <c r="F191" s="174"/>
      <c r="G191" s="174"/>
      <c r="H191" s="174"/>
      <c r="I191" s="174"/>
    </row>
    <row r="192" spans="6:9" ht="12.75">
      <c r="F192" s="174"/>
      <c r="G192" s="174"/>
      <c r="H192" s="174"/>
      <c r="I192" s="174"/>
    </row>
    <row r="193" spans="6:9" ht="12.75">
      <c r="F193" s="174"/>
      <c r="G193" s="174"/>
      <c r="H193" s="174"/>
      <c r="I193" s="174"/>
    </row>
    <row r="194" spans="6:9" ht="12.75">
      <c r="F194" s="174"/>
      <c r="G194" s="174"/>
      <c r="H194" s="174"/>
      <c r="I194" s="174"/>
    </row>
    <row r="195" spans="6:9" ht="12.75">
      <c r="F195" s="174"/>
      <c r="G195" s="174"/>
      <c r="H195" s="174"/>
      <c r="I195" s="174"/>
    </row>
    <row r="196" spans="6:9" ht="12.75">
      <c r="F196" s="174"/>
      <c r="G196" s="174"/>
      <c r="H196" s="174"/>
      <c r="I196" s="174"/>
    </row>
    <row r="197" spans="6:9" ht="12.75">
      <c r="F197" s="174"/>
      <c r="G197" s="174"/>
      <c r="H197" s="174"/>
      <c r="I197" s="174"/>
    </row>
    <row r="198" spans="6:9" ht="12.75">
      <c r="F198" s="174"/>
      <c r="G198" s="174"/>
      <c r="H198" s="174"/>
      <c r="I198" s="174"/>
    </row>
    <row r="199" spans="6:9" ht="12.75">
      <c r="F199" s="174"/>
      <c r="G199" s="174"/>
      <c r="H199" s="174"/>
      <c r="I199" s="174"/>
    </row>
    <row r="200" spans="6:9" ht="12.75">
      <c r="F200" s="174"/>
      <c r="G200" s="174"/>
      <c r="H200" s="174"/>
      <c r="I200" s="174"/>
    </row>
    <row r="201" spans="6:9" ht="12.75">
      <c r="F201" s="174"/>
      <c r="G201" s="174"/>
      <c r="H201" s="174"/>
      <c r="I201" s="174"/>
    </row>
    <row r="202" spans="6:9" ht="12.75">
      <c r="F202" s="174"/>
      <c r="G202" s="174"/>
      <c r="H202" s="174"/>
      <c r="I202" s="174"/>
    </row>
    <row r="203" spans="6:9" ht="12.75">
      <c r="F203" s="174"/>
      <c r="G203" s="174"/>
      <c r="H203" s="174"/>
      <c r="I203" s="174"/>
    </row>
    <row r="204" spans="6:9" ht="12.75">
      <c r="F204" s="174"/>
      <c r="G204" s="174"/>
      <c r="H204" s="174"/>
      <c r="I204" s="174"/>
    </row>
    <row r="205" spans="6:9" ht="12.75">
      <c r="F205" s="174"/>
      <c r="G205" s="174"/>
      <c r="H205" s="174"/>
      <c r="I205" s="174"/>
    </row>
    <row r="206" spans="6:9" ht="12.75">
      <c r="F206" s="174"/>
      <c r="G206" s="174"/>
      <c r="H206" s="174"/>
      <c r="I206" s="174"/>
    </row>
    <row r="207" spans="6:9" ht="12.75">
      <c r="F207" s="174"/>
      <c r="G207" s="174"/>
      <c r="H207" s="174"/>
      <c r="I207" s="174"/>
    </row>
    <row r="208" spans="6:9" ht="12.75">
      <c r="F208" s="174"/>
      <c r="G208" s="174"/>
      <c r="H208" s="174"/>
      <c r="I208" s="174"/>
    </row>
    <row r="209" spans="6:9" ht="12.75">
      <c r="F209" s="174"/>
      <c r="G209" s="174"/>
      <c r="H209" s="174"/>
      <c r="I209" s="174"/>
    </row>
    <row r="210" spans="6:9" ht="12.75">
      <c r="F210" s="174"/>
      <c r="G210" s="174"/>
      <c r="H210" s="174"/>
      <c r="I210" s="174"/>
    </row>
    <row r="211" spans="6:9" ht="12.75">
      <c r="F211" s="174"/>
      <c r="G211" s="174"/>
      <c r="H211" s="174"/>
      <c r="I211" s="174"/>
    </row>
    <row r="212" spans="6:9" ht="12.75">
      <c r="F212" s="174"/>
      <c r="G212" s="174"/>
      <c r="H212" s="174"/>
      <c r="I212" s="174"/>
    </row>
    <row r="213" spans="6:9" ht="12.75">
      <c r="F213" s="174"/>
      <c r="G213" s="174"/>
      <c r="H213" s="174"/>
      <c r="I213" s="174"/>
    </row>
    <row r="214" spans="6:9" ht="12.75">
      <c r="F214" s="174"/>
      <c r="G214" s="174"/>
      <c r="H214" s="174"/>
      <c r="I214" s="174"/>
    </row>
    <row r="215" spans="6:9" ht="12.75">
      <c r="F215" s="174"/>
      <c r="G215" s="174"/>
      <c r="H215" s="174"/>
      <c r="I215" s="174"/>
    </row>
    <row r="216" spans="6:9" ht="12.75">
      <c r="F216" s="174"/>
      <c r="G216" s="174"/>
      <c r="H216" s="174"/>
      <c r="I216" s="174"/>
    </row>
    <row r="217" spans="6:9" ht="12.75">
      <c r="F217" s="174"/>
      <c r="G217" s="174"/>
      <c r="H217" s="174"/>
      <c r="I217" s="174"/>
    </row>
    <row r="218" spans="6:9" ht="12.75">
      <c r="F218" s="174"/>
      <c r="G218" s="174"/>
      <c r="H218" s="174"/>
      <c r="I218" s="174"/>
    </row>
    <row r="219" spans="6:9" ht="12.75">
      <c r="F219" s="174"/>
      <c r="G219" s="174"/>
      <c r="H219" s="174"/>
      <c r="I219" s="174"/>
    </row>
    <row r="220" spans="6:9" ht="12.75">
      <c r="F220" s="174"/>
      <c r="G220" s="174"/>
      <c r="H220" s="174"/>
      <c r="I220" s="174"/>
    </row>
    <row r="221" spans="6:9" ht="12.75">
      <c r="F221" s="174"/>
      <c r="G221" s="174"/>
      <c r="H221" s="174"/>
      <c r="I221" s="174"/>
    </row>
    <row r="222" spans="6:9" ht="12.75">
      <c r="F222" s="174"/>
      <c r="G222" s="174"/>
      <c r="H222" s="174"/>
      <c r="I222" s="174"/>
    </row>
    <row r="223" spans="6:9" ht="12.75">
      <c r="F223" s="174"/>
      <c r="G223" s="174"/>
      <c r="H223" s="174"/>
      <c r="I223" s="174"/>
    </row>
    <row r="224" spans="6:9" ht="12.75">
      <c r="F224" s="174"/>
      <c r="G224" s="174"/>
      <c r="H224" s="174"/>
      <c r="I224" s="174"/>
    </row>
    <row r="225" spans="6:9" ht="12.75">
      <c r="F225" s="174"/>
      <c r="G225" s="174"/>
      <c r="H225" s="174"/>
      <c r="I225" s="174"/>
    </row>
    <row r="226" spans="6:9" ht="12.75">
      <c r="F226" s="174"/>
      <c r="G226" s="174"/>
      <c r="H226" s="174"/>
      <c r="I226" s="174"/>
    </row>
    <row r="227" spans="6:9" ht="12.75">
      <c r="F227" s="174"/>
      <c r="G227" s="174"/>
      <c r="H227" s="174"/>
      <c r="I227" s="174"/>
    </row>
    <row r="228" spans="6:9" ht="12.75">
      <c r="F228" s="174"/>
      <c r="G228" s="174"/>
      <c r="H228" s="174"/>
      <c r="I228" s="174"/>
    </row>
    <row r="229" spans="6:9" ht="12.75">
      <c r="F229" s="174"/>
      <c r="G229" s="174"/>
      <c r="H229" s="174"/>
      <c r="I229" s="174"/>
    </row>
    <row r="230" spans="6:9" ht="12.75">
      <c r="F230" s="174"/>
      <c r="G230" s="174"/>
      <c r="H230" s="174"/>
      <c r="I230" s="174"/>
    </row>
    <row r="231" spans="6:9" ht="12.75">
      <c r="F231" s="174"/>
      <c r="G231" s="174"/>
      <c r="H231" s="174"/>
      <c r="I231" s="174"/>
    </row>
    <row r="232" spans="6:9" ht="12.75">
      <c r="F232" s="174"/>
      <c r="G232" s="174"/>
      <c r="H232" s="174"/>
      <c r="I232" s="174"/>
    </row>
    <row r="233" spans="6:9" ht="12.75">
      <c r="F233" s="174"/>
      <c r="G233" s="174"/>
      <c r="H233" s="174"/>
      <c r="I233" s="174"/>
    </row>
    <row r="234" spans="6:9" ht="12.75">
      <c r="F234" s="174"/>
      <c r="G234" s="174"/>
      <c r="H234" s="174"/>
      <c r="I234" s="174"/>
    </row>
    <row r="235" spans="6:9" ht="12.75">
      <c r="F235" s="174"/>
      <c r="G235" s="174"/>
      <c r="H235" s="174"/>
      <c r="I235" s="174"/>
    </row>
    <row r="236" spans="6:9" ht="12.75">
      <c r="F236" s="174"/>
      <c r="G236" s="174"/>
      <c r="H236" s="174"/>
      <c r="I236" s="174"/>
    </row>
    <row r="237" spans="6:9" ht="12.75">
      <c r="F237" s="174"/>
      <c r="G237" s="174"/>
      <c r="H237" s="174"/>
      <c r="I237" s="174"/>
    </row>
    <row r="238" spans="6:9" ht="12.75">
      <c r="F238" s="174"/>
      <c r="G238" s="174"/>
      <c r="H238" s="174"/>
      <c r="I238" s="174"/>
    </row>
    <row r="239" spans="6:9" ht="12.75">
      <c r="F239" s="174"/>
      <c r="G239" s="174"/>
      <c r="H239" s="174"/>
      <c r="I239" s="174"/>
    </row>
    <row r="240" spans="6:9" ht="12.75">
      <c r="F240" s="174"/>
      <c r="G240" s="174"/>
      <c r="H240" s="174"/>
      <c r="I240" s="174"/>
    </row>
    <row r="241" spans="6:9" ht="12.75">
      <c r="F241" s="174"/>
      <c r="G241" s="174"/>
      <c r="H241" s="174"/>
      <c r="I241" s="174"/>
    </row>
    <row r="242" spans="6:9" ht="12.75">
      <c r="F242" s="174"/>
      <c r="G242" s="174"/>
      <c r="H242" s="174"/>
      <c r="I242" s="174"/>
    </row>
    <row r="243" spans="6:9" ht="12.75">
      <c r="F243" s="174"/>
      <c r="G243" s="174"/>
      <c r="H243" s="174"/>
      <c r="I243" s="174"/>
    </row>
    <row r="244" spans="6:9" ht="12.75">
      <c r="F244" s="174"/>
      <c r="G244" s="174"/>
      <c r="H244" s="174"/>
      <c r="I244" s="174"/>
    </row>
    <row r="245" spans="6:9" ht="12.75">
      <c r="F245" s="174"/>
      <c r="G245" s="174"/>
      <c r="H245" s="174"/>
      <c r="I245" s="174"/>
    </row>
    <row r="246" spans="6:9" ht="12.75">
      <c r="F246" s="174"/>
      <c r="G246" s="174"/>
      <c r="H246" s="174"/>
      <c r="I246" s="174"/>
    </row>
    <row r="247" spans="6:9" ht="12.75">
      <c r="F247" s="174"/>
      <c r="G247" s="174"/>
      <c r="H247" s="174"/>
      <c r="I247" s="174"/>
    </row>
    <row r="248" spans="6:9" ht="12.75">
      <c r="F248" s="174"/>
      <c r="G248" s="174"/>
      <c r="H248" s="174"/>
      <c r="I248" s="174"/>
    </row>
    <row r="249" spans="6:9" ht="12.75">
      <c r="F249" s="174"/>
      <c r="G249" s="174"/>
      <c r="H249" s="174"/>
      <c r="I249" s="174"/>
    </row>
    <row r="250" spans="6:9" ht="12.75">
      <c r="F250" s="174"/>
      <c r="G250" s="174"/>
      <c r="H250" s="174"/>
      <c r="I250" s="174"/>
    </row>
    <row r="251" spans="6:9" ht="12.75">
      <c r="F251" s="174"/>
      <c r="G251" s="174"/>
      <c r="H251" s="174"/>
      <c r="I251" s="174"/>
    </row>
    <row r="252" spans="6:9" ht="12.75">
      <c r="F252" s="174"/>
      <c r="G252" s="174"/>
      <c r="H252" s="174"/>
      <c r="I252" s="174"/>
    </row>
    <row r="253" spans="6:9" ht="12.75">
      <c r="F253" s="174"/>
      <c r="G253" s="174"/>
      <c r="H253" s="174"/>
      <c r="I253" s="174"/>
    </row>
    <row r="254" spans="6:9" ht="12.75">
      <c r="F254" s="174"/>
      <c r="G254" s="174"/>
      <c r="H254" s="174"/>
      <c r="I254" s="174"/>
    </row>
    <row r="255" spans="6:9" ht="12.75">
      <c r="F255" s="174"/>
      <c r="G255" s="174"/>
      <c r="H255" s="174"/>
      <c r="I255" s="174"/>
    </row>
    <row r="256" spans="6:9" ht="12.75">
      <c r="F256" s="174"/>
      <c r="G256" s="174"/>
      <c r="H256" s="174"/>
      <c r="I256" s="174"/>
    </row>
    <row r="257" spans="6:9" ht="12.75">
      <c r="F257" s="174"/>
      <c r="G257" s="174"/>
      <c r="H257" s="174"/>
      <c r="I257" s="174"/>
    </row>
    <row r="258" spans="6:9" ht="12.75">
      <c r="F258" s="174"/>
      <c r="G258" s="174"/>
      <c r="H258" s="174"/>
      <c r="I258" s="174"/>
    </row>
    <row r="259" spans="6:9" ht="12.75">
      <c r="F259" s="174"/>
      <c r="G259" s="174"/>
      <c r="H259" s="174"/>
      <c r="I259" s="174"/>
    </row>
    <row r="260" spans="6:9" ht="12.75">
      <c r="F260" s="174"/>
      <c r="G260" s="174"/>
      <c r="H260" s="174"/>
      <c r="I260" s="174"/>
    </row>
    <row r="261" spans="6:9" ht="12.75">
      <c r="F261" s="174"/>
      <c r="G261" s="174"/>
      <c r="H261" s="174"/>
      <c r="I261" s="174"/>
    </row>
    <row r="262" spans="6:9" ht="12.75">
      <c r="F262" s="174"/>
      <c r="G262" s="174"/>
      <c r="H262" s="174"/>
      <c r="I262" s="174"/>
    </row>
    <row r="263" spans="6:9" ht="12.75">
      <c r="F263" s="174"/>
      <c r="G263" s="174"/>
      <c r="H263" s="174"/>
      <c r="I263" s="174"/>
    </row>
    <row r="264" spans="6:9" ht="12.75">
      <c r="F264" s="174"/>
      <c r="G264" s="174"/>
      <c r="H264" s="174"/>
      <c r="I264" s="174"/>
    </row>
    <row r="265" spans="6:9" ht="12.75">
      <c r="F265" s="174"/>
      <c r="G265" s="174"/>
      <c r="H265" s="174"/>
      <c r="I265" s="174"/>
    </row>
    <row r="266" spans="6:9" ht="12.75">
      <c r="F266" s="174"/>
      <c r="G266" s="174"/>
      <c r="H266" s="174"/>
      <c r="I266" s="174"/>
    </row>
    <row r="267" spans="6:9" ht="12.75">
      <c r="F267" s="174"/>
      <c r="G267" s="174"/>
      <c r="H267" s="174"/>
      <c r="I267" s="174"/>
    </row>
    <row r="268" spans="6:9" ht="12.75">
      <c r="F268" s="174"/>
      <c r="G268" s="174"/>
      <c r="H268" s="174"/>
      <c r="I268" s="174"/>
    </row>
    <row r="269" spans="6:9" ht="12.75">
      <c r="F269" s="174"/>
      <c r="G269" s="174"/>
      <c r="H269" s="174"/>
      <c r="I269" s="174"/>
    </row>
    <row r="270" spans="6:9" ht="12.75">
      <c r="F270" s="174"/>
      <c r="G270" s="174"/>
      <c r="H270" s="174"/>
      <c r="I270" s="174"/>
    </row>
    <row r="271" spans="6:9" ht="12.75">
      <c r="F271" s="174"/>
      <c r="G271" s="174"/>
      <c r="H271" s="174"/>
      <c r="I271" s="174"/>
    </row>
    <row r="272" spans="6:9" ht="12.75">
      <c r="F272" s="174"/>
      <c r="G272" s="174"/>
      <c r="H272" s="174"/>
      <c r="I272" s="174"/>
    </row>
    <row r="273" spans="6:9" ht="12.75">
      <c r="F273" s="174"/>
      <c r="G273" s="174"/>
      <c r="H273" s="174"/>
      <c r="I273" s="174"/>
    </row>
    <row r="274" spans="6:9" ht="12.75">
      <c r="F274" s="174"/>
      <c r="G274" s="174"/>
      <c r="H274" s="174"/>
      <c r="I274" s="174"/>
    </row>
    <row r="275" spans="6:9" ht="12.75">
      <c r="F275" s="174"/>
      <c r="G275" s="174"/>
      <c r="H275" s="174"/>
      <c r="I275" s="174"/>
    </row>
    <row r="276" spans="6:9" ht="12.75">
      <c r="F276" s="174"/>
      <c r="G276" s="174"/>
      <c r="H276" s="174"/>
      <c r="I276" s="174"/>
    </row>
    <row r="277" spans="6:9" ht="12.75">
      <c r="F277" s="174"/>
      <c r="G277" s="174"/>
      <c r="H277" s="174"/>
      <c r="I277" s="174"/>
    </row>
    <row r="278" spans="6:9" ht="12.75">
      <c r="F278" s="174"/>
      <c r="G278" s="174"/>
      <c r="H278" s="174"/>
      <c r="I278" s="174"/>
    </row>
    <row r="279" spans="6:9" ht="12.75">
      <c r="F279" s="174"/>
      <c r="G279" s="174"/>
      <c r="H279" s="174"/>
      <c r="I279" s="174"/>
    </row>
    <row r="280" spans="6:9" ht="12.75">
      <c r="F280" s="174"/>
      <c r="G280" s="174"/>
      <c r="H280" s="174"/>
      <c r="I280" s="174"/>
    </row>
    <row r="281" spans="6:9" ht="12.75">
      <c r="F281" s="174"/>
      <c r="G281" s="174"/>
      <c r="H281" s="174"/>
      <c r="I281" s="174"/>
    </row>
    <row r="282" spans="6:9" ht="12.75">
      <c r="F282" s="174"/>
      <c r="G282" s="174"/>
      <c r="H282" s="174"/>
      <c r="I282" s="174"/>
    </row>
    <row r="283" spans="6:9" ht="12.75">
      <c r="F283" s="174"/>
      <c r="G283" s="174"/>
      <c r="H283" s="174"/>
      <c r="I283" s="174"/>
    </row>
    <row r="284" spans="6:9" ht="12.75">
      <c r="F284" s="174"/>
      <c r="G284" s="174"/>
      <c r="H284" s="174"/>
      <c r="I284" s="174"/>
    </row>
    <row r="285" spans="6:9" ht="12.75">
      <c r="F285" s="174"/>
      <c r="G285" s="174"/>
      <c r="H285" s="174"/>
      <c r="I285" s="174"/>
    </row>
    <row r="286" spans="6:9" ht="12.75">
      <c r="F286" s="174"/>
      <c r="G286" s="174"/>
      <c r="H286" s="174"/>
      <c r="I286" s="174"/>
    </row>
    <row r="287" spans="6:9" ht="12.75">
      <c r="F287" s="174"/>
      <c r="G287" s="174"/>
      <c r="H287" s="174"/>
      <c r="I287" s="174"/>
    </row>
    <row r="288" spans="6:9" ht="12.75">
      <c r="F288" s="174"/>
      <c r="G288" s="174"/>
      <c r="H288" s="174"/>
      <c r="I288" s="174"/>
    </row>
    <row r="289" spans="6:9" ht="12.75">
      <c r="F289" s="174"/>
      <c r="G289" s="174"/>
      <c r="H289" s="174"/>
      <c r="I289" s="174"/>
    </row>
    <row r="290" spans="6:9" ht="12.75">
      <c r="F290" s="174"/>
      <c r="G290" s="174"/>
      <c r="H290" s="174"/>
      <c r="I290" s="174"/>
    </row>
    <row r="291" spans="6:9" ht="12.75">
      <c r="F291" s="174"/>
      <c r="G291" s="174"/>
      <c r="H291" s="174"/>
      <c r="I291" s="174"/>
    </row>
    <row r="292" spans="6:9" ht="12.75">
      <c r="F292" s="174"/>
      <c r="G292" s="174"/>
      <c r="H292" s="174"/>
      <c r="I292" s="174"/>
    </row>
    <row r="293" spans="6:9" ht="12.75">
      <c r="F293" s="174"/>
      <c r="G293" s="174"/>
      <c r="H293" s="174"/>
      <c r="I293" s="174"/>
    </row>
    <row r="294" spans="6:9" ht="12.75">
      <c r="F294" s="174"/>
      <c r="G294" s="174"/>
      <c r="H294" s="174"/>
      <c r="I294" s="174"/>
    </row>
    <row r="295" spans="6:9" ht="12.75">
      <c r="F295" s="174"/>
      <c r="G295" s="174"/>
      <c r="H295" s="174"/>
      <c r="I295" s="174"/>
    </row>
    <row r="296" spans="6:9" ht="12.75">
      <c r="F296" s="174"/>
      <c r="G296" s="174"/>
      <c r="H296" s="174"/>
      <c r="I296" s="174"/>
    </row>
    <row r="297" spans="6:9" ht="12.75">
      <c r="F297" s="174"/>
      <c r="G297" s="174"/>
      <c r="H297" s="174"/>
      <c r="I297" s="174"/>
    </row>
    <row r="298" spans="6:9" ht="12.75">
      <c r="F298" s="174"/>
      <c r="G298" s="174"/>
      <c r="H298" s="174"/>
      <c r="I298" s="174"/>
    </row>
    <row r="299" spans="6:9" ht="12.75">
      <c r="F299" s="174"/>
      <c r="G299" s="174"/>
      <c r="H299" s="174"/>
      <c r="I299" s="174"/>
    </row>
    <row r="300" spans="6:9" ht="12.75">
      <c r="F300" s="174"/>
      <c r="G300" s="174"/>
      <c r="H300" s="174"/>
      <c r="I300" s="174"/>
    </row>
    <row r="301" spans="6:9" ht="12.75">
      <c r="F301" s="174"/>
      <c r="G301" s="174"/>
      <c r="H301" s="174"/>
      <c r="I301" s="174"/>
    </row>
    <row r="302" spans="6:9" ht="12.75">
      <c r="F302" s="174"/>
      <c r="G302" s="174"/>
      <c r="H302" s="174"/>
      <c r="I302" s="174"/>
    </row>
    <row r="303" spans="6:9" ht="12.75">
      <c r="F303" s="174"/>
      <c r="G303" s="174"/>
      <c r="H303" s="174"/>
      <c r="I303" s="174"/>
    </row>
    <row r="304" spans="6:9" ht="12.75">
      <c r="F304" s="174"/>
      <c r="G304" s="174"/>
      <c r="H304" s="174"/>
      <c r="I304" s="174"/>
    </row>
    <row r="305" spans="6:9" ht="12.75">
      <c r="F305" s="174"/>
      <c r="G305" s="174"/>
      <c r="H305" s="174"/>
      <c r="I305" s="174"/>
    </row>
    <row r="306" spans="6:9" ht="12.75">
      <c r="F306" s="174"/>
      <c r="G306" s="174"/>
      <c r="H306" s="174"/>
      <c r="I306" s="174"/>
    </row>
    <row r="307" spans="6:9" ht="12.75">
      <c r="F307" s="174"/>
      <c r="G307" s="174"/>
      <c r="H307" s="174"/>
      <c r="I307" s="174"/>
    </row>
    <row r="308" spans="6:9" ht="12.75">
      <c r="F308" s="174"/>
      <c r="G308" s="174"/>
      <c r="H308" s="174"/>
      <c r="I308" s="174"/>
    </row>
    <row r="309" spans="6:9" ht="12.75">
      <c r="F309" s="174"/>
      <c r="G309" s="174"/>
      <c r="H309" s="174"/>
      <c r="I309" s="174"/>
    </row>
    <row r="310" spans="6:9" ht="12.75">
      <c r="F310" s="174"/>
      <c r="G310" s="174"/>
      <c r="H310" s="174"/>
      <c r="I310" s="174"/>
    </row>
    <row r="311" spans="6:9" ht="12.75">
      <c r="F311" s="174"/>
      <c r="G311" s="174"/>
      <c r="H311" s="174"/>
      <c r="I311" s="174"/>
    </row>
    <row r="312" spans="6:9" ht="12.75">
      <c r="F312" s="174"/>
      <c r="G312" s="174"/>
      <c r="H312" s="174"/>
      <c r="I312" s="174"/>
    </row>
    <row r="313" spans="6:9" ht="12.75">
      <c r="F313" s="174"/>
      <c r="G313" s="174"/>
      <c r="H313" s="174"/>
      <c r="I313" s="174"/>
    </row>
    <row r="314" spans="6:9" ht="12.75">
      <c r="F314" s="174"/>
      <c r="G314" s="174"/>
      <c r="H314" s="174"/>
      <c r="I314" s="174"/>
    </row>
    <row r="315" spans="6:9" ht="12.75">
      <c r="F315" s="174"/>
      <c r="G315" s="174"/>
      <c r="H315" s="174"/>
      <c r="I315" s="174"/>
    </row>
    <row r="316" spans="6:9" ht="12.75">
      <c r="F316" s="174"/>
      <c r="G316" s="174"/>
      <c r="H316" s="174"/>
      <c r="I316" s="174"/>
    </row>
    <row r="317" spans="6:9" ht="12.75">
      <c r="F317" s="174"/>
      <c r="G317" s="174"/>
      <c r="H317" s="174"/>
      <c r="I317" s="174"/>
    </row>
    <row r="318" spans="6:9" ht="12.75">
      <c r="F318" s="174"/>
      <c r="G318" s="174"/>
      <c r="H318" s="174"/>
      <c r="I318" s="174"/>
    </row>
    <row r="319" spans="6:9" ht="12.75">
      <c r="F319" s="174"/>
      <c r="G319" s="174"/>
      <c r="H319" s="174"/>
      <c r="I319" s="174"/>
    </row>
    <row r="320" spans="6:9" ht="12.75">
      <c r="F320" s="174"/>
      <c r="G320" s="174"/>
      <c r="H320" s="174"/>
      <c r="I320" s="174"/>
    </row>
    <row r="321" spans="6:9" ht="12.75">
      <c r="F321" s="174"/>
      <c r="G321" s="174"/>
      <c r="H321" s="174"/>
      <c r="I321" s="174"/>
    </row>
    <row r="322" spans="6:9" ht="12.75">
      <c r="F322" s="174"/>
      <c r="G322" s="174"/>
      <c r="H322" s="174"/>
      <c r="I322" s="174"/>
    </row>
    <row r="323" spans="6:9" ht="12.75">
      <c r="F323" s="174"/>
      <c r="G323" s="174"/>
      <c r="H323" s="174"/>
      <c r="I323" s="174"/>
    </row>
    <row r="324" spans="6:9" ht="12.75">
      <c r="F324" s="174"/>
      <c r="G324" s="174"/>
      <c r="H324" s="174"/>
      <c r="I324" s="174"/>
    </row>
    <row r="325" spans="6:9" ht="12.75">
      <c r="F325" s="174"/>
      <c r="G325" s="174"/>
      <c r="H325" s="174"/>
      <c r="I325" s="174"/>
    </row>
    <row r="326" spans="6:9" ht="12.75">
      <c r="F326" s="174"/>
      <c r="G326" s="174"/>
      <c r="H326" s="174"/>
      <c r="I326" s="174"/>
    </row>
    <row r="327" spans="6:9" ht="12.75">
      <c r="F327" s="174"/>
      <c r="G327" s="174"/>
      <c r="H327" s="174"/>
      <c r="I327" s="174"/>
    </row>
    <row r="328" spans="6:9" ht="12.75">
      <c r="F328" s="174"/>
      <c r="G328" s="174"/>
      <c r="H328" s="174"/>
      <c r="I328" s="174"/>
    </row>
    <row r="329" spans="6:9" ht="12.75">
      <c r="F329" s="174"/>
      <c r="G329" s="174"/>
      <c r="H329" s="174"/>
      <c r="I329" s="174"/>
    </row>
    <row r="330" spans="6:9" ht="12.75">
      <c r="F330" s="174"/>
      <c r="G330" s="174"/>
      <c r="H330" s="174"/>
      <c r="I330" s="174"/>
    </row>
    <row r="331" spans="6:9" ht="12.75">
      <c r="F331" s="174"/>
      <c r="G331" s="174"/>
      <c r="H331" s="174"/>
      <c r="I331" s="174"/>
    </row>
    <row r="332" spans="6:9" ht="12.75">
      <c r="F332" s="174"/>
      <c r="G332" s="174"/>
      <c r="H332" s="174"/>
      <c r="I332" s="174"/>
    </row>
    <row r="333" spans="6:9" ht="12.75">
      <c r="F333" s="174"/>
      <c r="G333" s="174"/>
      <c r="H333" s="174"/>
      <c r="I333" s="174"/>
    </row>
    <row r="334" spans="6:9" ht="12.75">
      <c r="F334" s="174"/>
      <c r="G334" s="174"/>
      <c r="H334" s="174"/>
      <c r="I334" s="174"/>
    </row>
    <row r="335" spans="6:9" ht="12.75">
      <c r="F335" s="174"/>
      <c r="G335" s="174"/>
      <c r="H335" s="174"/>
      <c r="I335" s="174"/>
    </row>
    <row r="336" spans="6:9" ht="12.75">
      <c r="F336" s="174"/>
      <c r="G336" s="174"/>
      <c r="H336" s="174"/>
      <c r="I336" s="174"/>
    </row>
    <row r="337" spans="6:9" ht="12.75">
      <c r="F337" s="174"/>
      <c r="G337" s="174"/>
      <c r="H337" s="174"/>
      <c r="I337" s="174"/>
    </row>
    <row r="338" spans="6:9" ht="12.75">
      <c r="F338" s="174"/>
      <c r="G338" s="174"/>
      <c r="H338" s="174"/>
      <c r="I338" s="174"/>
    </row>
    <row r="339" spans="6:9" ht="12.75">
      <c r="F339" s="174"/>
      <c r="G339" s="174"/>
      <c r="H339" s="174"/>
      <c r="I339" s="174"/>
    </row>
    <row r="340" spans="6:9" ht="12.75">
      <c r="F340" s="174"/>
      <c r="G340" s="174"/>
      <c r="H340" s="174"/>
      <c r="I340" s="174"/>
    </row>
    <row r="341" spans="6:9" ht="12.75">
      <c r="F341" s="174"/>
      <c r="G341" s="174"/>
      <c r="H341" s="174"/>
      <c r="I341" s="174"/>
    </row>
    <row r="342" spans="6:9" ht="12.75">
      <c r="F342" s="174"/>
      <c r="G342" s="174"/>
      <c r="H342" s="174"/>
      <c r="I342" s="174"/>
    </row>
    <row r="343" spans="6:9" ht="12.75">
      <c r="F343" s="174"/>
      <c r="G343" s="174"/>
      <c r="H343" s="174"/>
      <c r="I343" s="174"/>
    </row>
    <row r="344" spans="6:9" ht="12.75">
      <c r="F344" s="174"/>
      <c r="G344" s="174"/>
      <c r="H344" s="174"/>
      <c r="I344" s="174"/>
    </row>
    <row r="345" spans="6:9" ht="12.75">
      <c r="F345" s="174"/>
      <c r="G345" s="174"/>
      <c r="H345" s="174"/>
      <c r="I345" s="174"/>
    </row>
    <row r="346" spans="6:9" ht="12.75">
      <c r="F346" s="174"/>
      <c r="G346" s="174"/>
      <c r="H346" s="174"/>
      <c r="I346" s="174"/>
    </row>
    <row r="347" spans="6:9" ht="12.75">
      <c r="F347" s="174"/>
      <c r="G347" s="174"/>
      <c r="H347" s="174"/>
      <c r="I347" s="174"/>
    </row>
    <row r="348" spans="6:9" ht="12.75">
      <c r="F348" s="174"/>
      <c r="G348" s="174"/>
      <c r="H348" s="174"/>
      <c r="I348" s="174"/>
    </row>
    <row r="349" spans="6:9" ht="12.75">
      <c r="F349" s="174"/>
      <c r="G349" s="174"/>
      <c r="H349" s="174"/>
      <c r="I349" s="174"/>
    </row>
    <row r="350" spans="6:9" ht="12.75">
      <c r="F350" s="174"/>
      <c r="G350" s="174"/>
      <c r="H350" s="174"/>
      <c r="I350" s="174"/>
    </row>
    <row r="351" spans="6:9" ht="12.75">
      <c r="F351" s="174"/>
      <c r="G351" s="174"/>
      <c r="H351" s="174"/>
      <c r="I351" s="174"/>
    </row>
    <row r="352" spans="6:9" ht="12.75">
      <c r="F352" s="174"/>
      <c r="G352" s="174"/>
      <c r="H352" s="174"/>
      <c r="I352" s="174"/>
    </row>
    <row r="353" spans="6:9" ht="12.75">
      <c r="F353" s="174"/>
      <c r="G353" s="174"/>
      <c r="H353" s="174"/>
      <c r="I353" s="174"/>
    </row>
    <row r="354" spans="6:9" ht="12.75">
      <c r="F354" s="174"/>
      <c r="G354" s="174"/>
      <c r="H354" s="174"/>
      <c r="I354" s="174"/>
    </row>
    <row r="355" spans="6:9" ht="12.75">
      <c r="F355" s="174"/>
      <c r="G355" s="174"/>
      <c r="H355" s="174"/>
      <c r="I355" s="174"/>
    </row>
    <row r="356" spans="6:9" ht="12.75">
      <c r="F356" s="174"/>
      <c r="G356" s="174"/>
      <c r="H356" s="174"/>
      <c r="I356" s="174"/>
    </row>
    <row r="357" spans="6:9" ht="12.75">
      <c r="F357" s="174"/>
      <c r="G357" s="174"/>
      <c r="H357" s="174"/>
      <c r="I357" s="174"/>
    </row>
    <row r="358" spans="6:9" ht="12.75">
      <c r="F358" s="174"/>
      <c r="G358" s="174"/>
      <c r="H358" s="174"/>
      <c r="I358" s="174"/>
    </row>
    <row r="359" spans="6:9" ht="12.75">
      <c r="F359" s="174"/>
      <c r="G359" s="174"/>
      <c r="H359" s="174"/>
      <c r="I359" s="174"/>
    </row>
    <row r="360" spans="6:9" ht="12.75">
      <c r="F360" s="174"/>
      <c r="G360" s="174"/>
      <c r="H360" s="174"/>
      <c r="I360" s="174"/>
    </row>
    <row r="361" spans="6:9" ht="12.75">
      <c r="F361" s="174"/>
      <c r="G361" s="174"/>
      <c r="H361" s="174"/>
      <c r="I361" s="174"/>
    </row>
    <row r="362" spans="6:9" ht="12.75">
      <c r="F362" s="174"/>
      <c r="G362" s="174"/>
      <c r="H362" s="174"/>
      <c r="I362" s="174"/>
    </row>
    <row r="363" spans="6:9" ht="12.75">
      <c r="F363" s="174"/>
      <c r="G363" s="174"/>
      <c r="H363" s="174"/>
      <c r="I363" s="174"/>
    </row>
    <row r="364" spans="6:9" ht="12.75">
      <c r="F364" s="174"/>
      <c r="G364" s="174"/>
      <c r="H364" s="174"/>
      <c r="I364" s="174"/>
    </row>
    <row r="365" spans="6:9" ht="12.75">
      <c r="F365" s="174"/>
      <c r="G365" s="174"/>
      <c r="H365" s="174"/>
      <c r="I365" s="174"/>
    </row>
    <row r="366" spans="6:9" ht="12.75">
      <c r="F366" s="174"/>
      <c r="G366" s="174"/>
      <c r="H366" s="174"/>
      <c r="I366" s="174"/>
    </row>
    <row r="367" spans="6:9" ht="12.75">
      <c r="F367" s="174"/>
      <c r="G367" s="174"/>
      <c r="H367" s="174"/>
      <c r="I367" s="174"/>
    </row>
    <row r="368" spans="6:9" ht="12.75">
      <c r="F368" s="174"/>
      <c r="G368" s="174"/>
      <c r="H368" s="174"/>
      <c r="I368" s="174"/>
    </row>
    <row r="369" spans="6:9" ht="12.75">
      <c r="F369" s="174"/>
      <c r="G369" s="174"/>
      <c r="H369" s="174"/>
      <c r="I369" s="174"/>
    </row>
    <row r="370" spans="6:9" ht="12.75">
      <c r="F370" s="174"/>
      <c r="G370" s="174"/>
      <c r="H370" s="174"/>
      <c r="I370" s="174"/>
    </row>
    <row r="371" spans="6:9" ht="12.75">
      <c r="F371" s="174"/>
      <c r="G371" s="174"/>
      <c r="H371" s="174"/>
      <c r="I371" s="174"/>
    </row>
    <row r="372" spans="6:9" ht="12.75">
      <c r="F372" s="174"/>
      <c r="G372" s="174"/>
      <c r="H372" s="174"/>
      <c r="I372" s="174"/>
    </row>
    <row r="373" spans="6:9" ht="12.75">
      <c r="F373" s="174"/>
      <c r="G373" s="174"/>
      <c r="H373" s="174"/>
      <c r="I373" s="174"/>
    </row>
    <row r="374" spans="6:9" ht="12.75">
      <c r="F374" s="174"/>
      <c r="G374" s="174"/>
      <c r="H374" s="174"/>
      <c r="I374" s="174"/>
    </row>
    <row r="375" spans="6:9" ht="12.75">
      <c r="F375" s="174"/>
      <c r="G375" s="174"/>
      <c r="H375" s="174"/>
      <c r="I375" s="174"/>
    </row>
    <row r="376" spans="6:9" ht="12.75">
      <c r="F376" s="174"/>
      <c r="G376" s="174"/>
      <c r="H376" s="174"/>
      <c r="I376" s="174"/>
    </row>
    <row r="377" spans="6:9" ht="12.75">
      <c r="F377" s="174"/>
      <c r="G377" s="174"/>
      <c r="H377" s="174"/>
      <c r="I377" s="174"/>
    </row>
    <row r="378" spans="6:9" ht="12.75">
      <c r="F378" s="174"/>
      <c r="G378" s="174"/>
      <c r="H378" s="174"/>
      <c r="I378" s="174"/>
    </row>
    <row r="379" spans="6:9" ht="12.75">
      <c r="F379" s="174"/>
      <c r="G379" s="174"/>
      <c r="H379" s="174"/>
      <c r="I379" s="174"/>
    </row>
    <row r="380" spans="6:9" ht="12.75">
      <c r="F380" s="174"/>
      <c r="G380" s="174"/>
      <c r="H380" s="174"/>
      <c r="I380" s="174"/>
    </row>
    <row r="381" spans="6:9" ht="12.75">
      <c r="F381" s="174"/>
      <c r="G381" s="174"/>
      <c r="H381" s="174"/>
      <c r="I381" s="174"/>
    </row>
    <row r="382" spans="6:9" ht="12.75">
      <c r="F382" s="174"/>
      <c r="G382" s="174"/>
      <c r="H382" s="174"/>
      <c r="I382" s="174"/>
    </row>
    <row r="383" spans="6:9" ht="12.75">
      <c r="F383" s="174"/>
      <c r="G383" s="174"/>
      <c r="H383" s="174"/>
      <c r="I383" s="174"/>
    </row>
    <row r="384" spans="6:9" ht="12.75">
      <c r="F384" s="174"/>
      <c r="G384" s="174"/>
      <c r="H384" s="174"/>
      <c r="I384" s="174"/>
    </row>
    <row r="385" spans="6:9" ht="12.75">
      <c r="F385" s="174"/>
      <c r="G385" s="174"/>
      <c r="H385" s="174"/>
      <c r="I385" s="174"/>
    </row>
    <row r="386" spans="6:9" ht="12.75">
      <c r="F386" s="174"/>
      <c r="G386" s="174"/>
      <c r="H386" s="174"/>
      <c r="I386" s="174"/>
    </row>
    <row r="387" spans="6:9" ht="12.75">
      <c r="F387" s="174"/>
      <c r="G387" s="174"/>
      <c r="H387" s="174"/>
      <c r="I387" s="174"/>
    </row>
    <row r="388" spans="6:9" ht="12.75">
      <c r="F388" s="174"/>
      <c r="G388" s="174"/>
      <c r="H388" s="174"/>
      <c r="I388" s="174"/>
    </row>
    <row r="389" spans="6:9" ht="12.75">
      <c r="F389" s="174"/>
      <c r="G389" s="174"/>
      <c r="H389" s="174"/>
      <c r="I389" s="174"/>
    </row>
    <row r="390" spans="6:9" ht="12.75">
      <c r="F390" s="174"/>
      <c r="G390" s="174"/>
      <c r="H390" s="174"/>
      <c r="I390" s="174"/>
    </row>
    <row r="391" spans="6:9" ht="12.75">
      <c r="F391" s="174"/>
      <c r="G391" s="174"/>
      <c r="H391" s="174"/>
      <c r="I391" s="174"/>
    </row>
    <row r="392" spans="6:9" ht="12.75">
      <c r="F392" s="174"/>
      <c r="G392" s="174"/>
      <c r="H392" s="174"/>
      <c r="I392" s="174"/>
    </row>
    <row r="393" spans="6:9" ht="12.75">
      <c r="F393" s="174"/>
      <c r="G393" s="174"/>
      <c r="H393" s="174"/>
      <c r="I393" s="174"/>
    </row>
    <row r="394" spans="6:9" ht="12.75">
      <c r="F394" s="174"/>
      <c r="G394" s="174"/>
      <c r="H394" s="174"/>
      <c r="I394" s="174"/>
    </row>
    <row r="395" spans="6:9" ht="12.75">
      <c r="F395" s="174"/>
      <c r="G395" s="174"/>
      <c r="H395" s="174"/>
      <c r="I395" s="174"/>
    </row>
    <row r="396" spans="6:9" ht="12.75">
      <c r="F396" s="174"/>
      <c r="G396" s="174"/>
      <c r="H396" s="174"/>
      <c r="I396" s="174"/>
    </row>
    <row r="397" spans="6:9" ht="12.75">
      <c r="F397" s="174"/>
      <c r="G397" s="174"/>
      <c r="H397" s="174"/>
      <c r="I397" s="174"/>
    </row>
    <row r="398" spans="6:9" ht="12.75">
      <c r="F398" s="174"/>
      <c r="G398" s="174"/>
      <c r="H398" s="174"/>
      <c r="I398" s="174"/>
    </row>
    <row r="399" spans="6:9" ht="12.75">
      <c r="F399" s="174"/>
      <c r="G399" s="174"/>
      <c r="H399" s="174"/>
      <c r="I399" s="174"/>
    </row>
    <row r="400" spans="6:9" ht="12.75">
      <c r="F400" s="174"/>
      <c r="G400" s="174"/>
      <c r="H400" s="174"/>
      <c r="I400" s="174"/>
    </row>
    <row r="401" spans="6:9" ht="12.75">
      <c r="F401" s="174"/>
      <c r="G401" s="174"/>
      <c r="H401" s="174"/>
      <c r="I401" s="174"/>
    </row>
    <row r="402" spans="6:9" ht="12.75">
      <c r="F402" s="174"/>
      <c r="G402" s="174"/>
      <c r="H402" s="174"/>
      <c r="I402" s="174"/>
    </row>
    <row r="403" spans="6:9" ht="12.75">
      <c r="F403" s="174"/>
      <c r="G403" s="174"/>
      <c r="H403" s="174"/>
      <c r="I403" s="174"/>
    </row>
    <row r="404" spans="6:9" ht="12.75">
      <c r="F404" s="174"/>
      <c r="G404" s="174"/>
      <c r="H404" s="174"/>
      <c r="I404" s="174"/>
    </row>
    <row r="405" spans="6:9" ht="12.75">
      <c r="F405" s="174"/>
      <c r="G405" s="174"/>
      <c r="H405" s="174"/>
      <c r="I405" s="174"/>
    </row>
    <row r="406" spans="6:9" ht="12.75">
      <c r="F406" s="174"/>
      <c r="G406" s="174"/>
      <c r="H406" s="174"/>
      <c r="I406" s="174"/>
    </row>
    <row r="407" spans="6:9" ht="12.75">
      <c r="F407" s="174"/>
      <c r="G407" s="174"/>
      <c r="H407" s="174"/>
      <c r="I407" s="174"/>
    </row>
    <row r="408" spans="6:9" ht="12.75">
      <c r="F408" s="174"/>
      <c r="G408" s="174"/>
      <c r="H408" s="174"/>
      <c r="I408" s="174"/>
    </row>
    <row r="409" spans="6:9" ht="12.75">
      <c r="F409" s="174"/>
      <c r="G409" s="174"/>
      <c r="H409" s="174"/>
      <c r="I409" s="174"/>
    </row>
    <row r="410" spans="6:9" ht="12.75">
      <c r="F410" s="174"/>
      <c r="G410" s="174"/>
      <c r="H410" s="174"/>
      <c r="I410" s="174"/>
    </row>
    <row r="411" spans="6:9" ht="12.75">
      <c r="F411" s="174"/>
      <c r="G411" s="174"/>
      <c r="H411" s="174"/>
      <c r="I411" s="174"/>
    </row>
    <row r="412" spans="6:9" ht="12.75">
      <c r="F412" s="174"/>
      <c r="G412" s="174"/>
      <c r="H412" s="174"/>
      <c r="I412" s="174"/>
    </row>
    <row r="413" spans="6:9" ht="12.75">
      <c r="F413" s="174"/>
      <c r="G413" s="174"/>
      <c r="H413" s="174"/>
      <c r="I413" s="174"/>
    </row>
    <row r="414" spans="6:9" ht="12.75">
      <c r="F414" s="174"/>
      <c r="G414" s="174"/>
      <c r="H414" s="174"/>
      <c r="I414" s="174"/>
    </row>
    <row r="415" spans="6:9" ht="12.75">
      <c r="F415" s="174"/>
      <c r="G415" s="174"/>
      <c r="H415" s="174"/>
      <c r="I415" s="174"/>
    </row>
    <row r="416" spans="6:9" ht="12.75">
      <c r="F416" s="174"/>
      <c r="G416" s="174"/>
      <c r="H416" s="174"/>
      <c r="I416" s="174"/>
    </row>
    <row r="417" spans="6:9" ht="12.75">
      <c r="F417" s="174"/>
      <c r="G417" s="174"/>
      <c r="H417" s="174"/>
      <c r="I417" s="174"/>
    </row>
    <row r="418" spans="6:9" ht="12.75">
      <c r="F418" s="174"/>
      <c r="G418" s="174"/>
      <c r="H418" s="174"/>
      <c r="I418" s="174"/>
    </row>
    <row r="419" spans="6:9" ht="12.75">
      <c r="F419" s="174"/>
      <c r="G419" s="174"/>
      <c r="H419" s="174"/>
      <c r="I419" s="174"/>
    </row>
    <row r="420" spans="6:9" ht="12.75">
      <c r="F420" s="174"/>
      <c r="G420" s="174"/>
      <c r="H420" s="174"/>
      <c r="I420" s="174"/>
    </row>
    <row r="421" spans="6:9" ht="12.75">
      <c r="F421" s="174"/>
      <c r="G421" s="174"/>
      <c r="H421" s="174"/>
      <c r="I421" s="174"/>
    </row>
    <row r="422" spans="6:9" ht="12.75">
      <c r="F422" s="174"/>
      <c r="G422" s="174"/>
      <c r="H422" s="174"/>
      <c r="I422" s="174"/>
    </row>
    <row r="423" spans="6:9" ht="12.75">
      <c r="F423" s="174"/>
      <c r="G423" s="174"/>
      <c r="H423" s="174"/>
      <c r="I423" s="174"/>
    </row>
    <row r="424" spans="6:9" ht="12.75">
      <c r="F424" s="174"/>
      <c r="G424" s="174"/>
      <c r="H424" s="174"/>
      <c r="I424" s="174"/>
    </row>
    <row r="425" spans="6:9" ht="12.75">
      <c r="F425" s="174"/>
      <c r="G425" s="174"/>
      <c r="H425" s="174"/>
      <c r="I425" s="174"/>
    </row>
    <row r="426" spans="6:9" ht="12.75">
      <c r="F426" s="174"/>
      <c r="G426" s="174"/>
      <c r="H426" s="174"/>
      <c r="I426" s="174"/>
    </row>
    <row r="427" spans="6:9" ht="12.75">
      <c r="F427" s="174"/>
      <c r="G427" s="174"/>
      <c r="H427" s="174"/>
      <c r="I427" s="174"/>
    </row>
    <row r="428" spans="6:9" ht="12.75">
      <c r="F428" s="174"/>
      <c r="G428" s="174"/>
      <c r="H428" s="174"/>
      <c r="I428" s="174"/>
    </row>
    <row r="429" spans="6:9" ht="12.75">
      <c r="F429" s="174"/>
      <c r="G429" s="174"/>
      <c r="H429" s="174"/>
      <c r="I429" s="174"/>
    </row>
    <row r="430" spans="6:9" ht="12.75">
      <c r="F430" s="174"/>
      <c r="G430" s="174"/>
      <c r="H430" s="174"/>
      <c r="I430" s="174"/>
    </row>
    <row r="431" spans="6:9" ht="12.75">
      <c r="F431" s="174"/>
      <c r="G431" s="174"/>
      <c r="H431" s="174"/>
      <c r="I431" s="174"/>
    </row>
    <row r="432" spans="6:9" ht="12.75">
      <c r="F432" s="174"/>
      <c r="G432" s="174"/>
      <c r="H432" s="174"/>
      <c r="I432" s="174"/>
    </row>
    <row r="433" spans="6:9" ht="12.75">
      <c r="F433" s="174"/>
      <c r="G433" s="174"/>
      <c r="H433" s="174"/>
      <c r="I433" s="174"/>
    </row>
    <row r="434" spans="6:9" ht="12.75">
      <c r="F434" s="174"/>
      <c r="G434" s="174"/>
      <c r="H434" s="174"/>
      <c r="I434" s="174"/>
    </row>
    <row r="435" spans="6:9" ht="12.75">
      <c r="F435" s="174"/>
      <c r="G435" s="174"/>
      <c r="H435" s="174"/>
      <c r="I435" s="174"/>
    </row>
    <row r="436" spans="6:9" ht="12.75">
      <c r="F436" s="174"/>
      <c r="G436" s="174"/>
      <c r="H436" s="174"/>
      <c r="I436" s="174"/>
    </row>
    <row r="437" spans="6:9" ht="12.75">
      <c r="F437" s="174"/>
      <c r="G437" s="174"/>
      <c r="H437" s="174"/>
      <c r="I437" s="174"/>
    </row>
    <row r="438" spans="6:9" ht="12.75">
      <c r="F438" s="174"/>
      <c r="G438" s="174"/>
      <c r="H438" s="174"/>
      <c r="I438" s="174"/>
    </row>
    <row r="439" spans="6:9" ht="12.75">
      <c r="F439" s="174"/>
      <c r="G439" s="174"/>
      <c r="H439" s="174"/>
      <c r="I439" s="174"/>
    </row>
    <row r="440" spans="6:9" ht="12.75">
      <c r="F440" s="174"/>
      <c r="G440" s="174"/>
      <c r="H440" s="174"/>
      <c r="I440" s="174"/>
    </row>
    <row r="441" spans="6:9" ht="12.75">
      <c r="F441" s="174"/>
      <c r="G441" s="174"/>
      <c r="H441" s="174"/>
      <c r="I441" s="174"/>
    </row>
    <row r="442" spans="6:9" ht="12.75">
      <c r="F442" s="174"/>
      <c r="G442" s="174"/>
      <c r="H442" s="174"/>
      <c r="I442" s="174"/>
    </row>
    <row r="443" spans="6:9" ht="12.75">
      <c r="F443" s="174"/>
      <c r="G443" s="174"/>
      <c r="H443" s="174"/>
      <c r="I443" s="174"/>
    </row>
    <row r="444" spans="6:9" ht="12.75">
      <c r="F444" s="174"/>
      <c r="G444" s="174"/>
      <c r="H444" s="174"/>
      <c r="I444" s="174"/>
    </row>
    <row r="445" spans="6:9" ht="12.75">
      <c r="F445" s="174"/>
      <c r="G445" s="174"/>
      <c r="H445" s="174"/>
      <c r="I445" s="174"/>
    </row>
    <row r="446" spans="6:9" ht="12.75">
      <c r="F446" s="174"/>
      <c r="G446" s="174"/>
      <c r="H446" s="174"/>
      <c r="I446" s="174"/>
    </row>
    <row r="447" spans="6:9" ht="12.75">
      <c r="F447" s="174"/>
      <c r="G447" s="174"/>
      <c r="H447" s="174"/>
      <c r="I447" s="174"/>
    </row>
    <row r="448" spans="6:9" ht="12.75">
      <c r="F448" s="174"/>
      <c r="G448" s="174"/>
      <c r="H448" s="174"/>
      <c r="I448" s="174"/>
    </row>
    <row r="449" spans="6:9" ht="12.75">
      <c r="F449" s="174"/>
      <c r="G449" s="174"/>
      <c r="H449" s="174"/>
      <c r="I449" s="174"/>
    </row>
    <row r="450" spans="6:9" ht="12.75">
      <c r="F450" s="174"/>
      <c r="G450" s="174"/>
      <c r="H450" s="174"/>
      <c r="I450" s="174"/>
    </row>
    <row r="451" spans="6:9" ht="12.75">
      <c r="F451" s="174"/>
      <c r="G451" s="174"/>
      <c r="H451" s="174"/>
      <c r="I451" s="174"/>
    </row>
    <row r="452" spans="6:9" ht="12.75">
      <c r="F452" s="174"/>
      <c r="G452" s="174"/>
      <c r="H452" s="174"/>
      <c r="I452" s="174"/>
    </row>
    <row r="453" spans="6:9" ht="12.75">
      <c r="F453" s="174"/>
      <c r="G453" s="174"/>
      <c r="H453" s="174"/>
      <c r="I453" s="174"/>
    </row>
    <row r="454" spans="6:9" ht="12.75">
      <c r="F454" s="174"/>
      <c r="G454" s="174"/>
      <c r="H454" s="174"/>
      <c r="I454" s="174"/>
    </row>
    <row r="455" spans="6:9" ht="12.75">
      <c r="F455" s="174"/>
      <c r="G455" s="174"/>
      <c r="H455" s="174"/>
      <c r="I455" s="174"/>
    </row>
    <row r="456" spans="6:9" ht="12.75">
      <c r="F456" s="174"/>
      <c r="G456" s="174"/>
      <c r="H456" s="174"/>
      <c r="I456" s="174"/>
    </row>
    <row r="457" spans="6:9" ht="12.75">
      <c r="F457" s="174"/>
      <c r="G457" s="174"/>
      <c r="H457" s="174"/>
      <c r="I457" s="174"/>
    </row>
    <row r="458" spans="6:9" ht="12.75">
      <c r="F458" s="174"/>
      <c r="G458" s="174"/>
      <c r="H458" s="174"/>
      <c r="I458" s="174"/>
    </row>
    <row r="459" spans="6:9" ht="12.75">
      <c r="F459" s="174"/>
      <c r="G459" s="174"/>
      <c r="H459" s="174"/>
      <c r="I459" s="174"/>
    </row>
    <row r="460" spans="6:9" ht="12.75">
      <c r="F460" s="174"/>
      <c r="G460" s="174"/>
      <c r="H460" s="174"/>
      <c r="I460" s="174"/>
    </row>
    <row r="461" spans="6:9" ht="12.75">
      <c r="F461" s="174"/>
      <c r="G461" s="174"/>
      <c r="H461" s="174"/>
      <c r="I461" s="174"/>
    </row>
    <row r="462" spans="6:9" ht="12.75">
      <c r="F462" s="174"/>
      <c r="G462" s="174"/>
      <c r="H462" s="174"/>
      <c r="I462" s="174"/>
    </row>
    <row r="463" spans="6:9" ht="12.75">
      <c r="F463" s="174"/>
      <c r="G463" s="174"/>
      <c r="H463" s="174"/>
      <c r="I463" s="174"/>
    </row>
    <row r="464" spans="6:9" ht="12.75">
      <c r="F464" s="174"/>
      <c r="G464" s="174"/>
      <c r="H464" s="174"/>
      <c r="I464" s="174"/>
    </row>
    <row r="465" spans="6:9" ht="12.75">
      <c r="F465" s="174"/>
      <c r="G465" s="174"/>
      <c r="H465" s="174"/>
      <c r="I465" s="174"/>
    </row>
    <row r="466" spans="6:9" ht="12.75">
      <c r="F466" s="174"/>
      <c r="G466" s="174"/>
      <c r="H466" s="174"/>
      <c r="I466" s="174"/>
    </row>
    <row r="467" spans="6:9" ht="12.75">
      <c r="F467" s="174"/>
      <c r="G467" s="174"/>
      <c r="H467" s="174"/>
      <c r="I467" s="174"/>
    </row>
    <row r="468" spans="6:9" ht="12.75">
      <c r="F468" s="174"/>
      <c r="G468" s="174"/>
      <c r="H468" s="174"/>
      <c r="I468" s="174"/>
    </row>
    <row r="469" spans="6:9" ht="12.75">
      <c r="F469" s="174"/>
      <c r="G469" s="174"/>
      <c r="H469" s="174"/>
      <c r="I469" s="174"/>
    </row>
    <row r="470" spans="6:9" ht="12.75">
      <c r="F470" s="174"/>
      <c r="G470" s="174"/>
      <c r="H470" s="174"/>
      <c r="I470" s="174"/>
    </row>
    <row r="471" spans="6:9" ht="12.75">
      <c r="F471" s="174"/>
      <c r="G471" s="174"/>
      <c r="H471" s="174"/>
      <c r="I471" s="174"/>
    </row>
    <row r="472" spans="6:9" ht="12.75">
      <c r="F472" s="174"/>
      <c r="G472" s="174"/>
      <c r="H472" s="174"/>
      <c r="I472" s="174"/>
    </row>
    <row r="473" spans="6:9" ht="12.75">
      <c r="F473" s="174"/>
      <c r="G473" s="174"/>
      <c r="H473" s="174"/>
      <c r="I473" s="174"/>
    </row>
    <row r="474" spans="6:9" ht="12.75">
      <c r="F474" s="174"/>
      <c r="G474" s="174"/>
      <c r="H474" s="174"/>
      <c r="I474" s="174"/>
    </row>
    <row r="475" spans="6:9" ht="12.75">
      <c r="F475" s="174"/>
      <c r="G475" s="174"/>
      <c r="H475" s="174"/>
      <c r="I475" s="174"/>
    </row>
    <row r="476" spans="6:9" ht="12.75">
      <c r="F476" s="174"/>
      <c r="G476" s="174"/>
      <c r="H476" s="174"/>
      <c r="I476" s="174"/>
    </row>
    <row r="477" spans="6:9" ht="12.75">
      <c r="F477" s="174"/>
      <c r="G477" s="174"/>
      <c r="H477" s="174"/>
      <c r="I477" s="174"/>
    </row>
    <row r="478" spans="6:9" ht="12.75">
      <c r="F478" s="174"/>
      <c r="G478" s="174"/>
      <c r="H478" s="174"/>
      <c r="I478" s="174"/>
    </row>
    <row r="479" spans="6:9" ht="12.75">
      <c r="F479" s="174"/>
      <c r="G479" s="174"/>
      <c r="H479" s="174"/>
      <c r="I479" s="174"/>
    </row>
    <row r="480" spans="6:9" ht="12.75">
      <c r="F480" s="174"/>
      <c r="G480" s="174"/>
      <c r="H480" s="174"/>
      <c r="I480" s="174"/>
    </row>
    <row r="481" spans="6:9" ht="12.75">
      <c r="F481" s="174"/>
      <c r="G481" s="174"/>
      <c r="H481" s="174"/>
      <c r="I481" s="174"/>
    </row>
    <row r="482" spans="6:9" ht="12.75">
      <c r="F482" s="174"/>
      <c r="G482" s="174"/>
      <c r="H482" s="174"/>
      <c r="I482" s="174"/>
    </row>
    <row r="483" spans="6:9" ht="12.75">
      <c r="F483" s="174"/>
      <c r="G483" s="174"/>
      <c r="H483" s="174"/>
      <c r="I483" s="174"/>
    </row>
    <row r="484" spans="6:9" ht="12.75">
      <c r="F484" s="174"/>
      <c r="G484" s="174"/>
      <c r="H484" s="174"/>
      <c r="I484" s="174"/>
    </row>
    <row r="485" spans="6:9" ht="12.75">
      <c r="F485" s="174"/>
      <c r="G485" s="174"/>
      <c r="H485" s="174"/>
      <c r="I485" s="174"/>
    </row>
    <row r="486" spans="6:9" ht="12.75">
      <c r="F486" s="174"/>
      <c r="G486" s="174"/>
      <c r="H486" s="174"/>
      <c r="I486" s="174"/>
    </row>
    <row r="487" spans="6:9" ht="12.75">
      <c r="F487" s="174"/>
      <c r="G487" s="174"/>
      <c r="H487" s="174"/>
      <c r="I487" s="174"/>
    </row>
    <row r="488" spans="6:9" ht="12.75">
      <c r="F488" s="174"/>
      <c r="G488" s="174"/>
      <c r="H488" s="174"/>
      <c r="I488" s="174"/>
    </row>
    <row r="489" spans="6:9" ht="12.75">
      <c r="F489" s="174"/>
      <c r="G489" s="174"/>
      <c r="H489" s="174"/>
      <c r="I489" s="174"/>
    </row>
    <row r="490" spans="6:9" ht="12.75">
      <c r="F490" s="174"/>
      <c r="G490" s="174"/>
      <c r="H490" s="174"/>
      <c r="I490" s="174"/>
    </row>
    <row r="491" spans="6:9" ht="12.75">
      <c r="F491" s="174"/>
      <c r="G491" s="174"/>
      <c r="H491" s="174"/>
      <c r="I491" s="174"/>
    </row>
    <row r="492" spans="6:9" ht="12.75">
      <c r="F492" s="174"/>
      <c r="G492" s="174"/>
      <c r="H492" s="174"/>
      <c r="I492" s="174"/>
    </row>
    <row r="493" spans="6:9" ht="12.75">
      <c r="F493" s="174"/>
      <c r="G493" s="174"/>
      <c r="H493" s="174"/>
      <c r="I493" s="174"/>
    </row>
    <row r="494" spans="6:9" ht="12.75">
      <c r="F494" s="174"/>
      <c r="G494" s="174"/>
      <c r="H494" s="174"/>
      <c r="I494" s="174"/>
    </row>
    <row r="495" spans="6:9" ht="12.75">
      <c r="F495" s="174"/>
      <c r="G495" s="174"/>
      <c r="H495" s="174"/>
      <c r="I495" s="174"/>
    </row>
    <row r="496" spans="6:9" ht="12.75">
      <c r="F496" s="174"/>
      <c r="G496" s="174"/>
      <c r="H496" s="174"/>
      <c r="I496" s="174"/>
    </row>
    <row r="497" spans="6:9" ht="12.75">
      <c r="F497" s="174"/>
      <c r="G497" s="174"/>
      <c r="H497" s="174"/>
      <c r="I497" s="174"/>
    </row>
    <row r="498" spans="6:9" ht="12.75">
      <c r="F498" s="174"/>
      <c r="G498" s="174"/>
      <c r="H498" s="174"/>
      <c r="I498" s="174"/>
    </row>
    <row r="499" spans="6:9" ht="12.75">
      <c r="F499" s="174"/>
      <c r="G499" s="174"/>
      <c r="H499" s="174"/>
      <c r="I499" s="174"/>
    </row>
    <row r="500" spans="6:9" ht="12.75">
      <c r="F500" s="174"/>
      <c r="G500" s="174"/>
      <c r="H500" s="174"/>
      <c r="I500" s="174"/>
    </row>
    <row r="501" spans="6:9" ht="12.75">
      <c r="F501" s="174"/>
      <c r="G501" s="174"/>
      <c r="H501" s="174"/>
      <c r="I501" s="174"/>
    </row>
    <row r="502" spans="6:9" ht="12.75">
      <c r="F502" s="174"/>
      <c r="G502" s="174"/>
      <c r="H502" s="174"/>
      <c r="I502" s="174"/>
    </row>
    <row r="503" spans="6:9" ht="12.75">
      <c r="F503" s="174"/>
      <c r="G503" s="174"/>
      <c r="H503" s="174"/>
      <c r="I503" s="174"/>
    </row>
    <row r="504" spans="6:9" ht="12.75">
      <c r="F504" s="174"/>
      <c r="G504" s="174"/>
      <c r="H504" s="174"/>
      <c r="I504" s="174"/>
    </row>
    <row r="505" spans="6:9" ht="12.75">
      <c r="F505" s="174"/>
      <c r="G505" s="174"/>
      <c r="H505" s="174"/>
      <c r="I505" s="174"/>
    </row>
    <row r="506" spans="6:9" ht="12.75">
      <c r="F506" s="174"/>
      <c r="G506" s="174"/>
      <c r="H506" s="174"/>
      <c r="I506" s="174"/>
    </row>
    <row r="507" spans="6:9" ht="12.75">
      <c r="F507" s="174"/>
      <c r="G507" s="174"/>
      <c r="H507" s="174"/>
      <c r="I507" s="174"/>
    </row>
    <row r="508" spans="6:9" ht="12.75">
      <c r="F508" s="174"/>
      <c r="G508" s="174"/>
      <c r="H508" s="174"/>
      <c r="I508" s="174"/>
    </row>
    <row r="509" spans="6:9" ht="12.75">
      <c r="F509" s="174"/>
      <c r="G509" s="174"/>
      <c r="H509" s="174"/>
      <c r="I509" s="174"/>
    </row>
    <row r="510" spans="6:9" ht="12.75">
      <c r="F510" s="174"/>
      <c r="G510" s="174"/>
      <c r="H510" s="174"/>
      <c r="I510" s="174"/>
    </row>
    <row r="511" spans="6:9" ht="12.75">
      <c r="F511" s="174"/>
      <c r="G511" s="174"/>
      <c r="H511" s="174"/>
      <c r="I511" s="174"/>
    </row>
    <row r="512" spans="6:9" ht="12.75">
      <c r="F512" s="174"/>
      <c r="G512" s="174"/>
      <c r="H512" s="174"/>
      <c r="I512" s="174"/>
    </row>
    <row r="513" spans="6:9" ht="12.75">
      <c r="F513" s="174"/>
      <c r="G513" s="174"/>
      <c r="H513" s="174"/>
      <c r="I513" s="174"/>
    </row>
    <row r="514" spans="6:9" ht="12.75">
      <c r="F514" s="174"/>
      <c r="G514" s="174"/>
      <c r="H514" s="174"/>
      <c r="I514" s="174"/>
    </row>
    <row r="515" spans="6:9" ht="12.75">
      <c r="F515" s="174"/>
      <c r="G515" s="174"/>
      <c r="H515" s="174"/>
      <c r="I515" s="174"/>
    </row>
    <row r="516" spans="6:9" ht="12.75">
      <c r="F516" s="174"/>
      <c r="G516" s="174"/>
      <c r="H516" s="174"/>
      <c r="I516" s="174"/>
    </row>
    <row r="517" spans="6:9" ht="12.75">
      <c r="F517" s="174"/>
      <c r="G517" s="174"/>
      <c r="H517" s="174"/>
      <c r="I517" s="174"/>
    </row>
    <row r="518" spans="6:9" ht="12.75">
      <c r="F518" s="174"/>
      <c r="G518" s="174"/>
      <c r="H518" s="174"/>
      <c r="I518" s="174"/>
    </row>
    <row r="519" spans="6:9" ht="12.75">
      <c r="F519" s="174"/>
      <c r="G519" s="174"/>
      <c r="H519" s="174"/>
      <c r="I519" s="174"/>
    </row>
    <row r="520" spans="6:9" ht="12.75">
      <c r="F520" s="174"/>
      <c r="G520" s="174"/>
      <c r="H520" s="174"/>
      <c r="I520" s="174"/>
    </row>
    <row r="521" spans="6:9" ht="12.75">
      <c r="F521" s="174"/>
      <c r="G521" s="174"/>
      <c r="H521" s="174"/>
      <c r="I521" s="174"/>
    </row>
    <row r="522" spans="6:9" ht="12.75">
      <c r="F522" s="174"/>
      <c r="G522" s="174"/>
      <c r="H522" s="174"/>
      <c r="I522" s="174"/>
    </row>
    <row r="523" spans="6:9" ht="12.75">
      <c r="F523" s="174"/>
      <c r="G523" s="174"/>
      <c r="H523" s="174"/>
      <c r="I523" s="174"/>
    </row>
    <row r="524" spans="6:9" ht="12.75">
      <c r="F524" s="174"/>
      <c r="G524" s="174"/>
      <c r="H524" s="174"/>
      <c r="I524" s="174"/>
    </row>
    <row r="525" spans="6:9" ht="12.75">
      <c r="F525" s="174"/>
      <c r="G525" s="174"/>
      <c r="H525" s="174"/>
      <c r="I525" s="174"/>
    </row>
    <row r="526" spans="6:9" ht="12.75">
      <c r="F526" s="174"/>
      <c r="G526" s="174"/>
      <c r="H526" s="174"/>
      <c r="I526" s="174"/>
    </row>
    <row r="527" spans="6:9" ht="12.75">
      <c r="F527" s="174"/>
      <c r="G527" s="174"/>
      <c r="H527" s="174"/>
      <c r="I527" s="174"/>
    </row>
    <row r="528" spans="6:9" ht="12.75">
      <c r="F528" s="174"/>
      <c r="G528" s="174"/>
      <c r="H528" s="174"/>
      <c r="I528" s="174"/>
    </row>
    <row r="529" spans="6:9" ht="12.75">
      <c r="F529" s="174"/>
      <c r="G529" s="174"/>
      <c r="H529" s="174"/>
      <c r="I529" s="174"/>
    </row>
    <row r="530" spans="6:9" ht="12.75">
      <c r="F530" s="174"/>
      <c r="G530" s="174"/>
      <c r="H530" s="174"/>
      <c r="I530" s="174"/>
    </row>
    <row r="531" spans="6:9" ht="12.75">
      <c r="F531" s="174"/>
      <c r="G531" s="174"/>
      <c r="H531" s="174"/>
      <c r="I531" s="174"/>
    </row>
    <row r="532" spans="6:9" ht="12.75">
      <c r="F532" s="174"/>
      <c r="G532" s="174"/>
      <c r="H532" s="174"/>
      <c r="I532" s="174"/>
    </row>
    <row r="533" spans="6:9" ht="12.75">
      <c r="F533" s="174"/>
      <c r="G533" s="174"/>
      <c r="H533" s="174"/>
      <c r="I533" s="174"/>
    </row>
    <row r="534" spans="6:9" ht="12.75">
      <c r="F534" s="174"/>
      <c r="G534" s="174"/>
      <c r="H534" s="174"/>
      <c r="I534" s="174"/>
    </row>
    <row r="535" spans="6:9" ht="12.75">
      <c r="F535" s="174"/>
      <c r="G535" s="174"/>
      <c r="H535" s="174"/>
      <c r="I535" s="174"/>
    </row>
    <row r="536" spans="6:9" ht="12.75">
      <c r="F536" s="174"/>
      <c r="G536" s="174"/>
      <c r="H536" s="174"/>
      <c r="I536" s="174"/>
    </row>
    <row r="537" spans="6:9" ht="12.75">
      <c r="F537" s="174"/>
      <c r="G537" s="174"/>
      <c r="H537" s="174"/>
      <c r="I537" s="174"/>
    </row>
    <row r="538" spans="6:9" ht="12.75">
      <c r="F538" s="174"/>
      <c r="G538" s="174"/>
      <c r="H538" s="174"/>
      <c r="I538" s="174"/>
    </row>
    <row r="539" spans="6:9" ht="12.75">
      <c r="F539" s="174"/>
      <c r="G539" s="174"/>
      <c r="H539" s="174"/>
      <c r="I539" s="174"/>
    </row>
    <row r="540" spans="6:9" ht="12.75">
      <c r="F540" s="174"/>
      <c r="G540" s="174"/>
      <c r="H540" s="174"/>
      <c r="I540" s="174"/>
    </row>
    <row r="541" spans="6:9" ht="12.75">
      <c r="F541" s="174"/>
      <c r="G541" s="174"/>
      <c r="H541" s="174"/>
      <c r="I541" s="174"/>
    </row>
    <row r="542" spans="6:9" ht="12.75">
      <c r="F542" s="174"/>
      <c r="G542" s="174"/>
      <c r="H542" s="174"/>
      <c r="I542" s="174"/>
    </row>
    <row r="543" spans="6:9" ht="12.75">
      <c r="F543" s="174"/>
      <c r="G543" s="174"/>
      <c r="H543" s="174"/>
      <c r="I543" s="174"/>
    </row>
    <row r="544" spans="6:9" ht="12.75">
      <c r="F544" s="174"/>
      <c r="G544" s="174"/>
      <c r="H544" s="174"/>
      <c r="I544" s="174"/>
    </row>
    <row r="545" spans="6:9" ht="12.75">
      <c r="F545" s="174"/>
      <c r="G545" s="174"/>
      <c r="H545" s="174"/>
      <c r="I545" s="174"/>
    </row>
    <row r="546" spans="6:9" ht="12.75">
      <c r="F546" s="174"/>
      <c r="G546" s="174"/>
      <c r="H546" s="174"/>
      <c r="I546" s="174"/>
    </row>
    <row r="547" spans="6:9" ht="12.75">
      <c r="F547" s="174"/>
      <c r="G547" s="174"/>
      <c r="H547" s="174"/>
      <c r="I547" s="174"/>
    </row>
    <row r="548" spans="6:9" ht="12.75">
      <c r="F548" s="174"/>
      <c r="G548" s="174"/>
      <c r="H548" s="174"/>
      <c r="I548" s="174"/>
    </row>
    <row r="549" spans="6:9" ht="12.75">
      <c r="F549" s="174"/>
      <c r="G549" s="174"/>
      <c r="H549" s="174"/>
      <c r="I549" s="174"/>
    </row>
    <row r="550" spans="6:9" ht="12.75">
      <c r="F550" s="174"/>
      <c r="G550" s="174"/>
      <c r="H550" s="174"/>
      <c r="I550" s="174"/>
    </row>
  </sheetData>
  <sheetProtection/>
  <mergeCells count="15">
    <mergeCell ref="B48:E48"/>
    <mergeCell ref="B5:I6"/>
    <mergeCell ref="I8:I9"/>
    <mergeCell ref="H8:H9"/>
    <mergeCell ref="E8:E9"/>
    <mergeCell ref="G8:G9"/>
    <mergeCell ref="F1:J1"/>
    <mergeCell ref="C8:C9"/>
    <mergeCell ref="D8:D9"/>
    <mergeCell ref="A18:A22"/>
    <mergeCell ref="B18:B22"/>
    <mergeCell ref="C18:C22"/>
    <mergeCell ref="F8:F9"/>
    <mergeCell ref="A8:A9"/>
    <mergeCell ref="B8:B9"/>
  </mergeCells>
  <printOptions horizontalCentered="1"/>
  <pageMargins left="0.1968503937007874" right="0.1968503937007874" top="0.7874015748031497" bottom="0.31496062992125984" header="0" footer="0.1968503937007874"/>
  <pageSetup horizontalDpi="600" verticalDpi="600" orientation="landscape" paperSize="9" scale="50" r:id="rId1"/>
  <headerFooter alignWithMargins="0">
    <oddFooter>&amp;C&amp;P</oddFooter>
  </headerFooter>
  <rowBreaks count="2" manualBreakCount="2">
    <brk id="21" max="8" man="1"/>
    <brk id="3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395"/>
  <sheetViews>
    <sheetView showZeros="0" view="pageBreakPreview" zoomScale="75" zoomScaleNormal="50" zoomScaleSheetLayoutView="75" zoomScalePageLayoutView="0" workbookViewId="0" topLeftCell="B1">
      <pane ySplit="5" topLeftCell="A47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167" hidden="1" customWidth="1"/>
    <col min="2" max="2" width="12.421875" style="167" customWidth="1"/>
    <col min="3" max="3" width="20.7109375" style="211" customWidth="1"/>
    <col min="4" max="4" width="15.00390625" style="211" customWidth="1"/>
    <col min="5" max="5" width="50.7109375" style="212" customWidth="1"/>
    <col min="6" max="6" width="60.421875" style="211" customWidth="1"/>
    <col min="7" max="7" width="19.28125" style="211" customWidth="1"/>
    <col min="8" max="8" width="24.421875" style="211" customWidth="1"/>
    <col min="9" max="9" width="18.28125" style="211" customWidth="1"/>
    <col min="10" max="16384" width="8.8515625" style="179" customWidth="1"/>
  </cols>
  <sheetData>
    <row r="1" spans="3:9" ht="105" customHeight="1">
      <c r="C1" s="177"/>
      <c r="D1" s="177"/>
      <c r="E1" s="178"/>
      <c r="F1" s="177"/>
      <c r="G1" s="682" t="s">
        <v>559</v>
      </c>
      <c r="H1" s="682"/>
      <c r="I1" s="682"/>
    </row>
    <row r="2" spans="2:15" ht="75" customHeight="1">
      <c r="B2" s="684" t="s">
        <v>212</v>
      </c>
      <c r="C2" s="685"/>
      <c r="D2" s="685"/>
      <c r="E2" s="685"/>
      <c r="F2" s="685"/>
      <c r="G2" s="685"/>
      <c r="H2" s="685"/>
      <c r="I2" s="685"/>
      <c r="J2" s="685"/>
      <c r="O2" s="180"/>
    </row>
    <row r="3" spans="3:21" ht="16.5" customHeight="1" thickBot="1">
      <c r="C3" s="181"/>
      <c r="D3" s="181"/>
      <c r="E3" s="683"/>
      <c r="F3" s="683"/>
      <c r="G3" s="683"/>
      <c r="H3" s="683"/>
      <c r="I3" s="182" t="s">
        <v>224</v>
      </c>
      <c r="U3" s="298"/>
    </row>
    <row r="4" spans="2:9" ht="92.25" customHeight="1" thickBot="1">
      <c r="B4" s="172" t="s">
        <v>511</v>
      </c>
      <c r="C4" s="172" t="s">
        <v>429</v>
      </c>
      <c r="D4" s="172" t="s">
        <v>489</v>
      </c>
      <c r="E4" s="183" t="s">
        <v>231</v>
      </c>
      <c r="F4" s="184" t="s">
        <v>503</v>
      </c>
      <c r="G4" s="185" t="s">
        <v>77</v>
      </c>
      <c r="H4" s="186" t="s">
        <v>78</v>
      </c>
      <c r="I4" s="187" t="s">
        <v>184</v>
      </c>
    </row>
    <row r="5" spans="1:9" s="195" customFormat="1" ht="16.5" thickBot="1">
      <c r="A5" s="188"/>
      <c r="B5" s="189">
        <v>1</v>
      </c>
      <c r="C5" s="189">
        <v>2</v>
      </c>
      <c r="D5" s="190">
        <v>3</v>
      </c>
      <c r="E5" s="191">
        <v>4</v>
      </c>
      <c r="F5" s="192">
        <v>5</v>
      </c>
      <c r="G5" s="193">
        <v>6</v>
      </c>
      <c r="H5" s="193">
        <v>7</v>
      </c>
      <c r="I5" s="194">
        <v>8</v>
      </c>
    </row>
    <row r="6" spans="1:9" s="195" customFormat="1" ht="46.5" customHeight="1">
      <c r="A6" s="188"/>
      <c r="B6" s="312" t="s">
        <v>241</v>
      </c>
      <c r="C6" s="313"/>
      <c r="D6" s="313"/>
      <c r="E6" s="314" t="s">
        <v>240</v>
      </c>
      <c r="F6" s="315"/>
      <c r="G6" s="316">
        <f>G7</f>
        <v>6292000</v>
      </c>
      <c r="H6" s="316">
        <f>H7</f>
        <v>263310</v>
      </c>
      <c r="I6" s="361">
        <f>I7</f>
        <v>6555310</v>
      </c>
    </row>
    <row r="7" spans="1:9" s="195" customFormat="1" ht="32.25" customHeight="1" thickBot="1">
      <c r="A7" s="188"/>
      <c r="B7" s="318" t="s">
        <v>512</v>
      </c>
      <c r="C7" s="319"/>
      <c r="D7" s="319"/>
      <c r="E7" s="320" t="s">
        <v>240</v>
      </c>
      <c r="F7" s="321"/>
      <c r="G7" s="322">
        <f>SUM(G8:G19)</f>
        <v>6292000</v>
      </c>
      <c r="H7" s="322">
        <f>SUM(H8:H20)</f>
        <v>263310</v>
      </c>
      <c r="I7" s="362">
        <f>G7+H7</f>
        <v>6555310</v>
      </c>
    </row>
    <row r="8" spans="1:9" s="195" customFormat="1" ht="102.75" customHeight="1">
      <c r="A8" s="188"/>
      <c r="B8" s="278" t="s">
        <v>516</v>
      </c>
      <c r="C8" s="356" t="s">
        <v>509</v>
      </c>
      <c r="D8" s="357" t="s">
        <v>371</v>
      </c>
      <c r="E8" s="358" t="s">
        <v>515</v>
      </c>
      <c r="F8" s="449" t="s">
        <v>438</v>
      </c>
      <c r="G8" s="359">
        <v>37000</v>
      </c>
      <c r="H8" s="360"/>
      <c r="I8" s="288">
        <f aca="true" t="shared" si="0" ref="I8:I59">G8+H8</f>
        <v>37000</v>
      </c>
    </row>
    <row r="9" spans="1:9" s="195" customFormat="1" ht="84.75" customHeight="1">
      <c r="A9" s="188"/>
      <c r="B9" s="403" t="s">
        <v>350</v>
      </c>
      <c r="C9" s="419" t="s">
        <v>404</v>
      </c>
      <c r="D9" s="108" t="s">
        <v>249</v>
      </c>
      <c r="E9" s="251" t="s">
        <v>351</v>
      </c>
      <c r="F9" s="449" t="s">
        <v>532</v>
      </c>
      <c r="G9" s="359">
        <v>50000</v>
      </c>
      <c r="H9" s="360"/>
      <c r="I9" s="288">
        <f t="shared" si="0"/>
        <v>50000</v>
      </c>
    </row>
    <row r="10" spans="1:9" s="195" customFormat="1" ht="69.75" customHeight="1">
      <c r="A10" s="188"/>
      <c r="B10" s="286" t="s">
        <v>299</v>
      </c>
      <c r="C10" s="283" t="s">
        <v>300</v>
      </c>
      <c r="D10" s="394">
        <v>1090</v>
      </c>
      <c r="E10" s="252" t="s">
        <v>301</v>
      </c>
      <c r="F10" s="448" t="s">
        <v>533</v>
      </c>
      <c r="G10" s="290">
        <v>400000</v>
      </c>
      <c r="H10" s="277">
        <v>0</v>
      </c>
      <c r="I10" s="290">
        <f>G10+H10</f>
        <v>400000</v>
      </c>
    </row>
    <row r="11" spans="1:9" s="195" customFormat="1" ht="56.25" customHeight="1" hidden="1">
      <c r="A11" s="188"/>
      <c r="B11" s="278"/>
      <c r="C11" s="275"/>
      <c r="D11" s="276"/>
      <c r="E11" s="196" t="s">
        <v>68</v>
      </c>
      <c r="F11" s="299" t="s">
        <v>69</v>
      </c>
      <c r="G11" s="290"/>
      <c r="H11" s="277"/>
      <c r="I11" s="290">
        <f>G11+H11</f>
        <v>0</v>
      </c>
    </row>
    <row r="12" spans="1:9" s="195" customFormat="1" ht="63.75" customHeight="1">
      <c r="A12" s="188"/>
      <c r="B12" s="286" t="s">
        <v>320</v>
      </c>
      <c r="C12" s="283" t="s">
        <v>149</v>
      </c>
      <c r="D12" s="283" t="s">
        <v>243</v>
      </c>
      <c r="E12" s="118" t="s">
        <v>321</v>
      </c>
      <c r="F12" s="448" t="s">
        <v>495</v>
      </c>
      <c r="G12" s="279">
        <v>64400</v>
      </c>
      <c r="H12" s="198"/>
      <c r="I12" s="288">
        <f t="shared" si="0"/>
        <v>64400</v>
      </c>
    </row>
    <row r="13" spans="1:9" s="195" customFormat="1" ht="78" customHeight="1">
      <c r="A13" s="188"/>
      <c r="B13" s="286" t="s">
        <v>320</v>
      </c>
      <c r="C13" s="283" t="s">
        <v>149</v>
      </c>
      <c r="D13" s="283" t="s">
        <v>243</v>
      </c>
      <c r="E13" s="118" t="s">
        <v>321</v>
      </c>
      <c r="F13" s="448" t="s">
        <v>496</v>
      </c>
      <c r="G13" s="279">
        <v>3300600</v>
      </c>
      <c r="H13" s="198"/>
      <c r="I13" s="288">
        <f t="shared" si="0"/>
        <v>3300600</v>
      </c>
    </row>
    <row r="14" spans="1:9" s="195" customFormat="1" ht="95.25" customHeight="1" hidden="1">
      <c r="A14" s="188"/>
      <c r="B14" s="283" t="s">
        <v>352</v>
      </c>
      <c r="C14" s="283" t="s">
        <v>353</v>
      </c>
      <c r="D14" s="283" t="s">
        <v>245</v>
      </c>
      <c r="E14" s="118" t="s">
        <v>354</v>
      </c>
      <c r="F14" s="299" t="s">
        <v>428</v>
      </c>
      <c r="G14" s="243"/>
      <c r="H14" s="279"/>
      <c r="I14" s="289">
        <f t="shared" si="0"/>
        <v>0</v>
      </c>
    </row>
    <row r="15" spans="1:9" s="195" customFormat="1" ht="59.25" customHeight="1">
      <c r="A15" s="188"/>
      <c r="B15" s="412" t="s">
        <v>328</v>
      </c>
      <c r="C15" s="413" t="s">
        <v>329</v>
      </c>
      <c r="D15" s="413" t="s">
        <v>518</v>
      </c>
      <c r="E15" s="414" t="s">
        <v>519</v>
      </c>
      <c r="F15" s="452" t="s">
        <v>430</v>
      </c>
      <c r="G15" s="281">
        <v>240000</v>
      </c>
      <c r="H15" s="244"/>
      <c r="I15" s="288">
        <f t="shared" si="0"/>
        <v>240000</v>
      </c>
    </row>
    <row r="16" spans="1:9" s="195" customFormat="1" ht="74.25" customHeight="1">
      <c r="A16" s="188"/>
      <c r="B16" s="415" t="s">
        <v>123</v>
      </c>
      <c r="C16" s="280" t="s">
        <v>124</v>
      </c>
      <c r="D16" s="416" t="s">
        <v>246</v>
      </c>
      <c r="E16" s="118" t="s">
        <v>125</v>
      </c>
      <c r="F16" s="452" t="s">
        <v>534</v>
      </c>
      <c r="G16" s="281">
        <v>2100000</v>
      </c>
      <c r="H16" s="244"/>
      <c r="I16" s="288">
        <f t="shared" si="0"/>
        <v>2100000</v>
      </c>
    </row>
    <row r="17" spans="1:9" s="195" customFormat="1" ht="64.5" customHeight="1">
      <c r="A17" s="188"/>
      <c r="B17" s="415" t="s">
        <v>332</v>
      </c>
      <c r="C17" s="280" t="s">
        <v>333</v>
      </c>
      <c r="D17" s="416" t="s">
        <v>247</v>
      </c>
      <c r="E17" s="118" t="s">
        <v>520</v>
      </c>
      <c r="F17" s="448" t="s">
        <v>422</v>
      </c>
      <c r="G17" s="282">
        <v>20000</v>
      </c>
      <c r="H17" s="244"/>
      <c r="I17" s="288">
        <f t="shared" si="0"/>
        <v>20000</v>
      </c>
    </row>
    <row r="18" spans="1:9" s="195" customFormat="1" ht="123" customHeight="1">
      <c r="A18" s="188"/>
      <c r="B18" s="415" t="s">
        <v>336</v>
      </c>
      <c r="C18" s="108" t="s">
        <v>337</v>
      </c>
      <c r="D18" s="108" t="s">
        <v>248</v>
      </c>
      <c r="E18" s="418" t="s">
        <v>338</v>
      </c>
      <c r="F18" s="448" t="s">
        <v>35</v>
      </c>
      <c r="G18" s="279">
        <v>80000</v>
      </c>
      <c r="H18" s="198"/>
      <c r="I18" s="288">
        <f>G18+H18</f>
        <v>80000</v>
      </c>
    </row>
    <row r="19" spans="2:9" s="199" customFormat="1" ht="81" customHeight="1">
      <c r="B19" s="108" t="s">
        <v>357</v>
      </c>
      <c r="C19" s="108" t="s">
        <v>358</v>
      </c>
      <c r="D19" s="108" t="s">
        <v>521</v>
      </c>
      <c r="E19" s="251" t="s">
        <v>359</v>
      </c>
      <c r="F19" s="448" t="s">
        <v>535</v>
      </c>
      <c r="G19" s="243"/>
      <c r="H19" s="279">
        <v>69410</v>
      </c>
      <c r="I19" s="290">
        <f t="shared" si="0"/>
        <v>69410</v>
      </c>
    </row>
    <row r="20" spans="2:9" s="199" customFormat="1" ht="81" customHeight="1">
      <c r="B20" s="522" t="s">
        <v>350</v>
      </c>
      <c r="C20" s="489" t="s">
        <v>404</v>
      </c>
      <c r="D20" s="489" t="s">
        <v>249</v>
      </c>
      <c r="E20" s="490" t="s">
        <v>351</v>
      </c>
      <c r="F20" s="448" t="s">
        <v>230</v>
      </c>
      <c r="G20" s="243"/>
      <c r="H20" s="279">
        <v>193900</v>
      </c>
      <c r="I20" s="290">
        <f t="shared" si="0"/>
        <v>193900</v>
      </c>
    </row>
    <row r="21" spans="2:9" s="199" customFormat="1" ht="43.5" customHeight="1" thickBot="1">
      <c r="B21" s="422" t="s">
        <v>540</v>
      </c>
      <c r="C21" s="283" t="s">
        <v>541</v>
      </c>
      <c r="D21" s="283" t="s">
        <v>542</v>
      </c>
      <c r="E21" s="118" t="s">
        <v>543</v>
      </c>
      <c r="F21" s="449" t="s">
        <v>552</v>
      </c>
      <c r="G21" s="579"/>
      <c r="H21" s="359">
        <v>215000</v>
      </c>
      <c r="I21" s="290">
        <f t="shared" si="0"/>
        <v>215000</v>
      </c>
    </row>
    <row r="22" spans="2:9" s="199" customFormat="1" ht="89.25" customHeight="1">
      <c r="B22" s="346" t="s">
        <v>382</v>
      </c>
      <c r="C22" s="365"/>
      <c r="D22" s="365"/>
      <c r="E22" s="366" t="s">
        <v>367</v>
      </c>
      <c r="F22" s="523"/>
      <c r="G22" s="524">
        <f>G23</f>
        <v>1790500</v>
      </c>
      <c r="H22" s="524">
        <f>H28+H30+H24+H26+H27</f>
        <v>0</v>
      </c>
      <c r="I22" s="525">
        <f t="shared" si="0"/>
        <v>1790500</v>
      </c>
    </row>
    <row r="23" spans="1:9" ht="41.25" thickBot="1">
      <c r="A23" s="179"/>
      <c r="B23" s="318" t="s">
        <v>383</v>
      </c>
      <c r="C23" s="368"/>
      <c r="D23" s="368"/>
      <c r="E23" s="369" t="s">
        <v>367</v>
      </c>
      <c r="F23" s="370"/>
      <c r="G23" s="322">
        <f>SUM(G24:G30)</f>
        <v>1790500</v>
      </c>
      <c r="H23" s="322"/>
      <c r="I23" s="362">
        <f t="shared" si="0"/>
        <v>1790500</v>
      </c>
    </row>
    <row r="24" spans="2:9" s="200" customFormat="1" ht="117" customHeight="1">
      <c r="B24" s="283" t="s">
        <v>391</v>
      </c>
      <c r="C24" s="283" t="s">
        <v>441</v>
      </c>
      <c r="D24" s="283" t="s">
        <v>369</v>
      </c>
      <c r="E24" s="118" t="s">
        <v>526</v>
      </c>
      <c r="F24" s="453" t="s">
        <v>530</v>
      </c>
      <c r="G24" s="363">
        <v>72000</v>
      </c>
      <c r="H24" s="364"/>
      <c r="I24" s="289">
        <f t="shared" si="0"/>
        <v>72000</v>
      </c>
    </row>
    <row r="25" spans="1:9" ht="74.25" customHeight="1">
      <c r="A25" s="179"/>
      <c r="B25" s="283" t="s">
        <v>389</v>
      </c>
      <c r="C25" s="283" t="s">
        <v>377</v>
      </c>
      <c r="D25" s="283" t="s">
        <v>368</v>
      </c>
      <c r="E25" s="118" t="s">
        <v>390</v>
      </c>
      <c r="F25" s="454" t="s">
        <v>416</v>
      </c>
      <c r="G25" s="201">
        <v>500000</v>
      </c>
      <c r="H25" s="201"/>
      <c r="I25" s="289">
        <f t="shared" si="0"/>
        <v>500000</v>
      </c>
    </row>
    <row r="26" spans="1:9" ht="104.25" customHeight="1">
      <c r="A26" s="179"/>
      <c r="B26" s="283" t="s">
        <v>391</v>
      </c>
      <c r="C26" s="283" t="s">
        <v>441</v>
      </c>
      <c r="D26" s="284" t="s">
        <v>369</v>
      </c>
      <c r="E26" s="197" t="s">
        <v>435</v>
      </c>
      <c r="F26" s="454" t="s">
        <v>416</v>
      </c>
      <c r="G26" s="302">
        <v>879500</v>
      </c>
      <c r="H26" s="302"/>
      <c r="I26" s="289">
        <f t="shared" si="0"/>
        <v>879500</v>
      </c>
    </row>
    <row r="27" spans="1:9" ht="101.25" customHeight="1">
      <c r="A27" s="179"/>
      <c r="B27" s="283" t="s">
        <v>391</v>
      </c>
      <c r="C27" s="283" t="s">
        <v>441</v>
      </c>
      <c r="D27" s="263" t="s">
        <v>369</v>
      </c>
      <c r="E27" s="300" t="s">
        <v>435</v>
      </c>
      <c r="F27" s="455" t="s">
        <v>437</v>
      </c>
      <c r="G27" s="264">
        <v>120500</v>
      </c>
      <c r="H27" s="264"/>
      <c r="I27" s="289">
        <f t="shared" si="0"/>
        <v>120500</v>
      </c>
    </row>
    <row r="28" spans="1:9" ht="66" customHeight="1">
      <c r="A28" s="179"/>
      <c r="B28" s="286" t="s">
        <v>252</v>
      </c>
      <c r="C28" s="283" t="s">
        <v>253</v>
      </c>
      <c r="D28" s="283" t="s">
        <v>371</v>
      </c>
      <c r="E28" s="396" t="s">
        <v>254</v>
      </c>
      <c r="F28" s="456" t="s">
        <v>436</v>
      </c>
      <c r="G28" s="302">
        <v>58500</v>
      </c>
      <c r="H28" s="302"/>
      <c r="I28" s="290">
        <f>G28+H28</f>
        <v>58500</v>
      </c>
    </row>
    <row r="29" spans="1:9" ht="100.5" customHeight="1">
      <c r="A29" s="179"/>
      <c r="B29" s="397" t="s">
        <v>255</v>
      </c>
      <c r="C29" s="397" t="s">
        <v>447</v>
      </c>
      <c r="D29" s="397" t="s">
        <v>371</v>
      </c>
      <c r="E29" s="398" t="s">
        <v>53</v>
      </c>
      <c r="F29" s="455" t="s">
        <v>437</v>
      </c>
      <c r="G29" s="432">
        <v>60000</v>
      </c>
      <c r="H29" s="432"/>
      <c r="I29" s="373">
        <f>G29+H29</f>
        <v>60000</v>
      </c>
    </row>
    <row r="30" spans="1:9" ht="72" customHeight="1" thickBot="1">
      <c r="A30" s="179"/>
      <c r="B30" s="283" t="s">
        <v>317</v>
      </c>
      <c r="C30" s="283" t="s">
        <v>450</v>
      </c>
      <c r="D30" s="283" t="s">
        <v>372</v>
      </c>
      <c r="E30" s="252" t="s">
        <v>55</v>
      </c>
      <c r="F30" s="457" t="s">
        <v>536</v>
      </c>
      <c r="G30" s="371">
        <v>100000</v>
      </c>
      <c r="H30" s="372"/>
      <c r="I30" s="373">
        <f>G30+H30</f>
        <v>100000</v>
      </c>
    </row>
    <row r="31" spans="1:9" ht="70.5" customHeight="1">
      <c r="A31" s="179"/>
      <c r="B31" s="338" t="s">
        <v>258</v>
      </c>
      <c r="C31" s="339"/>
      <c r="D31" s="339"/>
      <c r="E31" s="314" t="s">
        <v>373</v>
      </c>
      <c r="F31" s="367"/>
      <c r="G31" s="375">
        <f>G32</f>
        <v>710000</v>
      </c>
      <c r="H31" s="375">
        <f>H33+H38+H39+H40+H34</f>
        <v>0</v>
      </c>
      <c r="I31" s="376">
        <f t="shared" si="0"/>
        <v>710000</v>
      </c>
    </row>
    <row r="32" spans="1:9" ht="69" customHeight="1" thickBot="1">
      <c r="A32" s="179"/>
      <c r="B32" s="318" t="s">
        <v>259</v>
      </c>
      <c r="C32" s="319"/>
      <c r="D32" s="319"/>
      <c r="E32" s="341" t="s">
        <v>373</v>
      </c>
      <c r="F32" s="370"/>
      <c r="G32" s="377">
        <f>SUM(G33:G43)</f>
        <v>710000</v>
      </c>
      <c r="H32" s="377"/>
      <c r="I32" s="378">
        <f t="shared" si="0"/>
        <v>710000</v>
      </c>
    </row>
    <row r="33" spans="2:9" s="203" customFormat="1" ht="80.25" customHeight="1">
      <c r="B33" s="108" t="s">
        <v>260</v>
      </c>
      <c r="C33" s="108" t="s">
        <v>386</v>
      </c>
      <c r="D33" s="108" t="s">
        <v>242</v>
      </c>
      <c r="E33" s="251" t="s">
        <v>388</v>
      </c>
      <c r="F33" s="449" t="s">
        <v>495</v>
      </c>
      <c r="G33" s="288">
        <v>52000</v>
      </c>
      <c r="H33" s="374"/>
      <c r="I33" s="289">
        <f t="shared" si="0"/>
        <v>52000</v>
      </c>
    </row>
    <row r="34" spans="2:9" s="203" customFormat="1" ht="77.25" customHeight="1">
      <c r="B34" s="399" t="s">
        <v>278</v>
      </c>
      <c r="C34" s="111" t="s">
        <v>279</v>
      </c>
      <c r="D34" s="111" t="s">
        <v>374</v>
      </c>
      <c r="E34" s="118" t="s">
        <v>280</v>
      </c>
      <c r="F34" s="433" t="s">
        <v>537</v>
      </c>
      <c r="G34" s="434">
        <v>10000</v>
      </c>
      <c r="H34" s="434"/>
      <c r="I34" s="301">
        <f>G34+H34</f>
        <v>10000</v>
      </c>
    </row>
    <row r="35" spans="2:9" s="203" customFormat="1" ht="67.5" customHeight="1" hidden="1">
      <c r="B35" s="399" t="s">
        <v>281</v>
      </c>
      <c r="C35" s="111" t="s">
        <v>282</v>
      </c>
      <c r="D35" s="111" t="s">
        <v>375</v>
      </c>
      <c r="E35" s="118" t="s">
        <v>274</v>
      </c>
      <c r="F35" s="445"/>
      <c r="G35" s="435"/>
      <c r="H35" s="435"/>
      <c r="I35" s="290"/>
    </row>
    <row r="36" spans="2:9" s="203" customFormat="1" ht="84" customHeight="1">
      <c r="B36" s="401" t="s">
        <v>294</v>
      </c>
      <c r="C36" s="286" t="s">
        <v>469</v>
      </c>
      <c r="D36" s="286" t="s">
        <v>375</v>
      </c>
      <c r="E36" s="253" t="s">
        <v>74</v>
      </c>
      <c r="F36" s="448" t="s">
        <v>538</v>
      </c>
      <c r="G36" s="204">
        <v>55000</v>
      </c>
      <c r="H36" s="464"/>
      <c r="I36" s="290">
        <f t="shared" si="0"/>
        <v>55000</v>
      </c>
    </row>
    <row r="37" spans="2:9" s="203" customFormat="1" ht="124.5" customHeight="1">
      <c r="B37" s="401" t="s">
        <v>303</v>
      </c>
      <c r="C37" s="283" t="s">
        <v>448</v>
      </c>
      <c r="D37" s="402" t="s">
        <v>504</v>
      </c>
      <c r="E37" s="118" t="s">
        <v>302</v>
      </c>
      <c r="F37" s="449" t="s">
        <v>539</v>
      </c>
      <c r="G37" s="288">
        <v>150000</v>
      </c>
      <c r="H37" s="374"/>
      <c r="I37" s="289">
        <f t="shared" si="0"/>
        <v>150000</v>
      </c>
    </row>
    <row r="38" spans="2:9" s="203" customFormat="1" ht="96.75" customHeight="1">
      <c r="B38" s="108" t="s">
        <v>305</v>
      </c>
      <c r="C38" s="108" t="s">
        <v>300</v>
      </c>
      <c r="D38" s="108" t="s">
        <v>507</v>
      </c>
      <c r="E38" s="251" t="s">
        <v>301</v>
      </c>
      <c r="F38" s="451" t="s">
        <v>0</v>
      </c>
      <c r="G38" s="285">
        <v>70000</v>
      </c>
      <c r="H38" s="202"/>
      <c r="I38" s="289">
        <f t="shared" si="0"/>
        <v>70000</v>
      </c>
    </row>
    <row r="39" spans="2:9" s="203" customFormat="1" ht="74.25" customHeight="1">
      <c r="B39" s="108" t="s">
        <v>305</v>
      </c>
      <c r="C39" s="108" t="s">
        <v>300</v>
      </c>
      <c r="D39" s="108" t="s">
        <v>507</v>
      </c>
      <c r="E39" s="251" t="s">
        <v>301</v>
      </c>
      <c r="F39" s="448" t="s">
        <v>1</v>
      </c>
      <c r="G39" s="279">
        <v>90000</v>
      </c>
      <c r="H39" s="198"/>
      <c r="I39" s="289">
        <f t="shared" si="0"/>
        <v>90000</v>
      </c>
    </row>
    <row r="40" spans="1:9" ht="124.5" customHeight="1">
      <c r="A40" s="179"/>
      <c r="B40" s="108" t="s">
        <v>305</v>
      </c>
      <c r="C40" s="108" t="s">
        <v>300</v>
      </c>
      <c r="D40" s="108" t="s">
        <v>507</v>
      </c>
      <c r="E40" s="251" t="s">
        <v>301</v>
      </c>
      <c r="F40" s="450" t="s">
        <v>2</v>
      </c>
      <c r="G40" s="204">
        <v>70000</v>
      </c>
      <c r="H40" s="204"/>
      <c r="I40" s="289">
        <f t="shared" si="0"/>
        <v>70000</v>
      </c>
    </row>
    <row r="41" spans="1:9" ht="62.25" customHeight="1">
      <c r="A41" s="179"/>
      <c r="B41" s="108" t="s">
        <v>305</v>
      </c>
      <c r="C41" s="108" t="s">
        <v>300</v>
      </c>
      <c r="D41" s="108" t="s">
        <v>507</v>
      </c>
      <c r="E41" s="251" t="s">
        <v>301</v>
      </c>
      <c r="F41" s="450" t="s">
        <v>3</v>
      </c>
      <c r="G41" s="204">
        <v>53000</v>
      </c>
      <c r="H41" s="204"/>
      <c r="I41" s="290">
        <f t="shared" si="0"/>
        <v>53000</v>
      </c>
    </row>
    <row r="42" spans="1:9" ht="77.25" customHeight="1">
      <c r="A42" s="179"/>
      <c r="B42" s="108" t="s">
        <v>305</v>
      </c>
      <c r="C42" s="108" t="s">
        <v>300</v>
      </c>
      <c r="D42" s="108" t="s">
        <v>507</v>
      </c>
      <c r="E42" s="251" t="s">
        <v>301</v>
      </c>
      <c r="F42" s="447" t="s">
        <v>4</v>
      </c>
      <c r="G42" s="288">
        <v>40000</v>
      </c>
      <c r="H42" s="288"/>
      <c r="I42" s="436">
        <f t="shared" si="0"/>
        <v>40000</v>
      </c>
    </row>
    <row r="43" spans="1:9" ht="75.75" thickBot="1">
      <c r="A43" s="179"/>
      <c r="B43" s="108" t="s">
        <v>305</v>
      </c>
      <c r="C43" s="108" t="s">
        <v>300</v>
      </c>
      <c r="D43" s="108" t="s">
        <v>507</v>
      </c>
      <c r="E43" s="251" t="s">
        <v>301</v>
      </c>
      <c r="F43" s="447" t="s">
        <v>5</v>
      </c>
      <c r="G43" s="288">
        <v>120000</v>
      </c>
      <c r="H43" s="288"/>
      <c r="I43" s="436">
        <f t="shared" si="0"/>
        <v>120000</v>
      </c>
    </row>
    <row r="44" spans="1:9" ht="81">
      <c r="A44" s="179"/>
      <c r="B44" s="346" t="s">
        <v>522</v>
      </c>
      <c r="C44" s="347"/>
      <c r="D44" s="347"/>
      <c r="E44" s="314" t="s">
        <v>378</v>
      </c>
      <c r="F44" s="348"/>
      <c r="G44" s="375">
        <f>G45</f>
        <v>161500</v>
      </c>
      <c r="H44" s="375">
        <f>H46+H47</f>
        <v>0</v>
      </c>
      <c r="I44" s="376">
        <f t="shared" si="0"/>
        <v>161500</v>
      </c>
    </row>
    <row r="45" spans="1:9" ht="78.75" thickBot="1">
      <c r="A45" s="179"/>
      <c r="B45" s="318" t="s">
        <v>523</v>
      </c>
      <c r="C45" s="319"/>
      <c r="D45" s="319"/>
      <c r="E45" s="341" t="s">
        <v>378</v>
      </c>
      <c r="F45" s="349"/>
      <c r="G45" s="377">
        <f>G46+G47+G51</f>
        <v>161500</v>
      </c>
      <c r="H45" s="377"/>
      <c r="I45" s="378">
        <f t="shared" si="0"/>
        <v>161500</v>
      </c>
    </row>
    <row r="46" spans="1:9" ht="75">
      <c r="A46" s="179"/>
      <c r="B46" s="405">
        <v>1014082</v>
      </c>
      <c r="C46" s="283" t="s">
        <v>313</v>
      </c>
      <c r="D46" s="283" t="s">
        <v>75</v>
      </c>
      <c r="E46" s="444" t="s">
        <v>315</v>
      </c>
      <c r="F46" s="446" t="s">
        <v>70</v>
      </c>
      <c r="G46" s="379">
        <v>92500</v>
      </c>
      <c r="H46" s="379"/>
      <c r="I46" s="289">
        <f t="shared" si="0"/>
        <v>92500</v>
      </c>
    </row>
    <row r="47" spans="1:9" ht="37.5">
      <c r="A47" s="179"/>
      <c r="B47" s="405">
        <v>1014082</v>
      </c>
      <c r="C47" s="283" t="s">
        <v>313</v>
      </c>
      <c r="D47" s="283" t="s">
        <v>75</v>
      </c>
      <c r="E47" s="444" t="s">
        <v>315</v>
      </c>
      <c r="F47" s="482" t="s">
        <v>6</v>
      </c>
      <c r="G47" s="435">
        <v>49000</v>
      </c>
      <c r="H47" s="435"/>
      <c r="I47" s="290">
        <f t="shared" si="0"/>
        <v>49000</v>
      </c>
    </row>
    <row r="48" spans="1:9" ht="60.75" hidden="1">
      <c r="A48" s="179"/>
      <c r="B48" s="346" t="s">
        <v>71</v>
      </c>
      <c r="C48" s="347"/>
      <c r="D48" s="347"/>
      <c r="E48" s="314" t="s">
        <v>399</v>
      </c>
      <c r="F48" s="574"/>
      <c r="G48" s="575">
        <v>22000</v>
      </c>
      <c r="H48" s="575"/>
      <c r="I48" s="290">
        <f t="shared" si="0"/>
        <v>22000</v>
      </c>
    </row>
    <row r="49" spans="1:9" ht="59.25" hidden="1" thickBot="1">
      <c r="A49" s="179"/>
      <c r="B49" s="437" t="s">
        <v>72</v>
      </c>
      <c r="C49" s="438"/>
      <c r="D49" s="438"/>
      <c r="E49" s="439" t="s">
        <v>399</v>
      </c>
      <c r="F49" s="574"/>
      <c r="G49" s="575">
        <v>22000</v>
      </c>
      <c r="H49" s="575"/>
      <c r="I49" s="290">
        <f t="shared" si="0"/>
        <v>22000</v>
      </c>
    </row>
    <row r="50" spans="1:9" ht="18.75" hidden="1">
      <c r="A50" s="179"/>
      <c r="B50" s="440"/>
      <c r="C50" s="440"/>
      <c r="D50" s="440"/>
      <c r="E50" s="441"/>
      <c r="F50" s="482"/>
      <c r="G50" s="435"/>
      <c r="H50" s="435"/>
      <c r="I50" s="290">
        <f t="shared" si="0"/>
        <v>0</v>
      </c>
    </row>
    <row r="51" spans="1:9" ht="37.5">
      <c r="A51" s="179"/>
      <c r="B51" s="405">
        <v>1014082</v>
      </c>
      <c r="C51" s="283" t="s">
        <v>313</v>
      </c>
      <c r="D51" s="283" t="s">
        <v>75</v>
      </c>
      <c r="E51" s="444" t="s">
        <v>315</v>
      </c>
      <c r="F51" s="482" t="s">
        <v>544</v>
      </c>
      <c r="G51" s="435">
        <v>20000</v>
      </c>
      <c r="H51" s="435"/>
      <c r="I51" s="290">
        <f t="shared" si="0"/>
        <v>20000</v>
      </c>
    </row>
    <row r="52" spans="1:9" ht="57" customHeight="1">
      <c r="A52" s="179"/>
      <c r="B52" s="483" t="s">
        <v>262</v>
      </c>
      <c r="C52" s="483"/>
      <c r="D52" s="483"/>
      <c r="E52" s="485" t="s">
        <v>399</v>
      </c>
      <c r="F52" s="484"/>
      <c r="G52" s="486">
        <f>G53</f>
        <v>110000</v>
      </c>
      <c r="H52" s="487"/>
      <c r="I52" s="488">
        <f>SUM(G52,H52)</f>
        <v>110000</v>
      </c>
    </row>
    <row r="53" spans="1:9" ht="58.5" customHeight="1">
      <c r="A53" s="179"/>
      <c r="B53" s="483" t="s">
        <v>263</v>
      </c>
      <c r="C53" s="483"/>
      <c r="D53" s="483"/>
      <c r="E53" s="485" t="s">
        <v>399</v>
      </c>
      <c r="F53" s="484"/>
      <c r="G53" s="486">
        <f>SUM(G54:G58)</f>
        <v>110000</v>
      </c>
      <c r="H53" s="487"/>
      <c r="I53" s="488">
        <f>SUM(G53,H53)</f>
        <v>110000</v>
      </c>
    </row>
    <row r="54" spans="1:9" ht="75.75" customHeight="1">
      <c r="A54" s="179"/>
      <c r="B54" s="480" t="s">
        <v>228</v>
      </c>
      <c r="C54" s="480" t="s">
        <v>227</v>
      </c>
      <c r="D54" s="480" t="s">
        <v>404</v>
      </c>
      <c r="E54" s="481" t="s">
        <v>229</v>
      </c>
      <c r="F54" s="482" t="s">
        <v>225</v>
      </c>
      <c r="G54" s="435">
        <v>30000</v>
      </c>
      <c r="H54" s="435"/>
      <c r="I54" s="290">
        <f t="shared" si="0"/>
        <v>30000</v>
      </c>
    </row>
    <row r="55" spans="1:9" ht="69">
      <c r="A55" s="179"/>
      <c r="B55" s="480" t="s">
        <v>228</v>
      </c>
      <c r="C55" s="480" t="s">
        <v>227</v>
      </c>
      <c r="D55" s="480" t="s">
        <v>404</v>
      </c>
      <c r="E55" s="481" t="s">
        <v>229</v>
      </c>
      <c r="F55" s="482" t="s">
        <v>226</v>
      </c>
      <c r="G55" s="435">
        <v>5000</v>
      </c>
      <c r="H55" s="435"/>
      <c r="I55" s="290">
        <f t="shared" si="0"/>
        <v>5000</v>
      </c>
    </row>
    <row r="56" spans="1:9" ht="69">
      <c r="A56" s="179"/>
      <c r="B56" s="480" t="s">
        <v>228</v>
      </c>
      <c r="C56" s="480" t="s">
        <v>227</v>
      </c>
      <c r="D56" s="480" t="s">
        <v>404</v>
      </c>
      <c r="E56" s="481" t="s">
        <v>229</v>
      </c>
      <c r="F56" s="482" t="s">
        <v>545</v>
      </c>
      <c r="G56" s="435">
        <v>25000</v>
      </c>
      <c r="H56" s="435"/>
      <c r="I56" s="290">
        <f t="shared" si="0"/>
        <v>25000</v>
      </c>
    </row>
    <row r="57" spans="1:9" ht="75">
      <c r="A57" s="179"/>
      <c r="B57" s="480" t="s">
        <v>228</v>
      </c>
      <c r="C57" s="480" t="s">
        <v>227</v>
      </c>
      <c r="D57" s="480" t="s">
        <v>404</v>
      </c>
      <c r="E57" s="481" t="s">
        <v>229</v>
      </c>
      <c r="F57" s="482" t="s">
        <v>546</v>
      </c>
      <c r="G57" s="435">
        <v>25000</v>
      </c>
      <c r="H57" s="435"/>
      <c r="I57" s="290">
        <f t="shared" si="0"/>
        <v>25000</v>
      </c>
    </row>
    <row r="58" spans="1:9" ht="75">
      <c r="A58" s="179"/>
      <c r="B58" s="480" t="s">
        <v>228</v>
      </c>
      <c r="C58" s="480" t="s">
        <v>227</v>
      </c>
      <c r="D58" s="480" t="s">
        <v>404</v>
      </c>
      <c r="E58" s="481" t="s">
        <v>229</v>
      </c>
      <c r="F58" s="482" t="s">
        <v>550</v>
      </c>
      <c r="G58" s="435">
        <v>25000</v>
      </c>
      <c r="H58" s="435"/>
      <c r="I58" s="290">
        <f t="shared" si="0"/>
        <v>25000</v>
      </c>
    </row>
    <row r="59" spans="1:9" ht="21" thickBot="1">
      <c r="A59" s="179"/>
      <c r="B59" s="473"/>
      <c r="C59" s="474"/>
      <c r="D59" s="475"/>
      <c r="E59" s="476" t="s">
        <v>405</v>
      </c>
      <c r="F59" s="477"/>
      <c r="G59" s="478">
        <f>G6+G22+G31+G44+G52</f>
        <v>9064000</v>
      </c>
      <c r="H59" s="478">
        <f>H6+H22+H31+H44</f>
        <v>263310</v>
      </c>
      <c r="I59" s="479">
        <f t="shared" si="0"/>
        <v>9327310</v>
      </c>
    </row>
    <row r="60" spans="1:9" ht="14.25">
      <c r="A60" s="179"/>
      <c r="B60" s="179"/>
      <c r="C60" s="205"/>
      <c r="D60" s="205"/>
      <c r="E60" s="206"/>
      <c r="F60" s="206"/>
      <c r="G60" s="207"/>
      <c r="H60" s="207"/>
      <c r="I60" s="207"/>
    </row>
    <row r="61" spans="1:9" ht="18.75">
      <c r="A61" s="179"/>
      <c r="B61" s="179"/>
      <c r="C61" s="208"/>
      <c r="D61" s="208"/>
      <c r="E61" s="442" t="s">
        <v>223</v>
      </c>
      <c r="F61" s="178"/>
      <c r="G61" s="209"/>
      <c r="H61" s="443" t="s">
        <v>73</v>
      </c>
      <c r="I61" s="209"/>
    </row>
    <row r="62" spans="1:9" ht="12.75">
      <c r="A62" s="179"/>
      <c r="B62" s="179"/>
      <c r="C62" s="208"/>
      <c r="D62" s="208"/>
      <c r="E62" s="178"/>
      <c r="F62" s="178"/>
      <c r="G62" s="209"/>
      <c r="H62" s="209"/>
      <c r="I62" s="209"/>
    </row>
    <row r="63" spans="1:9" ht="12.75">
      <c r="A63" s="179"/>
      <c r="B63" s="179"/>
      <c r="C63" s="208"/>
      <c r="D63" s="208"/>
      <c r="E63" s="178"/>
      <c r="F63" s="178"/>
      <c r="G63" s="209"/>
      <c r="H63" s="209"/>
      <c r="I63" s="209"/>
    </row>
    <row r="64" spans="1:9" ht="12.75">
      <c r="A64" s="179"/>
      <c r="B64" s="179"/>
      <c r="C64" s="208"/>
      <c r="D64" s="208"/>
      <c r="E64" s="178"/>
      <c r="F64" s="178"/>
      <c r="G64" s="209"/>
      <c r="H64" s="209"/>
      <c r="I64" s="209"/>
    </row>
    <row r="65" spans="1:9" ht="12.75">
      <c r="A65" s="179"/>
      <c r="B65" s="179"/>
      <c r="C65" s="208"/>
      <c r="D65" s="208"/>
      <c r="E65" s="178"/>
      <c r="F65" s="178"/>
      <c r="G65" s="209"/>
      <c r="H65" s="209"/>
      <c r="I65" s="209"/>
    </row>
    <row r="66" spans="1:9" ht="12.75">
      <c r="A66" s="179"/>
      <c r="B66" s="179"/>
      <c r="C66" s="208"/>
      <c r="D66" s="208"/>
      <c r="E66" s="178"/>
      <c r="F66" s="178"/>
      <c r="G66" s="209"/>
      <c r="H66" s="209"/>
      <c r="I66" s="209"/>
    </row>
    <row r="67" spans="1:9" ht="12.75">
      <c r="A67" s="179"/>
      <c r="B67" s="179"/>
      <c r="C67" s="208"/>
      <c r="D67" s="208"/>
      <c r="E67" s="178"/>
      <c r="F67" s="178"/>
      <c r="G67" s="209"/>
      <c r="H67" s="209"/>
      <c r="I67" s="209"/>
    </row>
    <row r="68" spans="1:9" ht="12.75">
      <c r="A68" s="179"/>
      <c r="B68" s="179"/>
      <c r="C68" s="208"/>
      <c r="D68" s="208"/>
      <c r="E68" s="178"/>
      <c r="F68" s="178"/>
      <c r="G68" s="209"/>
      <c r="H68" s="209"/>
      <c r="I68" s="209"/>
    </row>
    <row r="69" spans="1:9" ht="12.75">
      <c r="A69" s="179"/>
      <c r="B69" s="179"/>
      <c r="C69" s="208"/>
      <c r="D69" s="208"/>
      <c r="E69" s="178"/>
      <c r="F69" s="178"/>
      <c r="G69" s="209"/>
      <c r="H69" s="209"/>
      <c r="I69" s="209"/>
    </row>
    <row r="70" spans="1:9" ht="12.75">
      <c r="A70" s="179"/>
      <c r="B70" s="179"/>
      <c r="C70" s="208"/>
      <c r="D70" s="208"/>
      <c r="E70" s="178"/>
      <c r="F70" s="178"/>
      <c r="G70" s="209"/>
      <c r="H70" s="209"/>
      <c r="I70" s="209"/>
    </row>
    <row r="71" spans="1:9" ht="12.75">
      <c r="A71" s="179"/>
      <c r="B71" s="179"/>
      <c r="C71" s="208"/>
      <c r="D71" s="208"/>
      <c r="E71" s="178"/>
      <c r="F71" s="178"/>
      <c r="G71" s="209"/>
      <c r="H71" s="209"/>
      <c r="I71" s="209"/>
    </row>
    <row r="72" spans="1:9" ht="12.75">
      <c r="A72" s="179"/>
      <c r="B72" s="179"/>
      <c r="C72" s="208"/>
      <c r="D72" s="208"/>
      <c r="E72" s="178"/>
      <c r="F72" s="178"/>
      <c r="G72" s="209"/>
      <c r="H72" s="209"/>
      <c r="I72" s="209"/>
    </row>
    <row r="73" spans="1:9" ht="12.75">
      <c r="A73" s="179"/>
      <c r="B73" s="179"/>
      <c r="C73" s="208"/>
      <c r="D73" s="208"/>
      <c r="E73" s="178"/>
      <c r="F73" s="178"/>
      <c r="G73" s="209"/>
      <c r="H73" s="209"/>
      <c r="I73" s="209"/>
    </row>
    <row r="74" spans="1:9" ht="12.75">
      <c r="A74" s="179"/>
      <c r="B74" s="179"/>
      <c r="C74" s="208"/>
      <c r="D74" s="208"/>
      <c r="E74" s="178"/>
      <c r="F74" s="178"/>
      <c r="G74" s="209"/>
      <c r="H74" s="209"/>
      <c r="I74" s="209"/>
    </row>
    <row r="75" spans="1:9" ht="12.75">
      <c r="A75" s="179"/>
      <c r="B75" s="179"/>
      <c r="C75" s="208"/>
      <c r="D75" s="208"/>
      <c r="E75" s="178"/>
      <c r="F75" s="178"/>
      <c r="G75" s="209"/>
      <c r="H75" s="209"/>
      <c r="I75" s="209"/>
    </row>
    <row r="76" spans="1:9" ht="12.75">
      <c r="A76" s="179"/>
      <c r="B76" s="179"/>
      <c r="C76" s="208"/>
      <c r="D76" s="208"/>
      <c r="E76" s="178"/>
      <c r="F76" s="178"/>
      <c r="G76" s="209"/>
      <c r="H76" s="209"/>
      <c r="I76" s="209"/>
    </row>
    <row r="77" spans="1:9" ht="12.75">
      <c r="A77" s="179"/>
      <c r="B77" s="179"/>
      <c r="C77" s="208"/>
      <c r="D77" s="208"/>
      <c r="E77" s="178"/>
      <c r="F77" s="178"/>
      <c r="G77" s="209"/>
      <c r="H77" s="209"/>
      <c r="I77" s="209"/>
    </row>
    <row r="78" spans="3:9" ht="12.75">
      <c r="C78" s="208"/>
      <c r="D78" s="208"/>
      <c r="E78" s="178"/>
      <c r="F78" s="178"/>
      <c r="G78" s="209"/>
      <c r="H78" s="209"/>
      <c r="I78" s="209"/>
    </row>
    <row r="79" spans="3:9" ht="12.75">
      <c r="C79" s="177"/>
      <c r="D79" s="177"/>
      <c r="E79" s="178"/>
      <c r="F79" s="178"/>
      <c r="G79" s="210"/>
      <c r="H79" s="210"/>
      <c r="I79" s="210"/>
    </row>
    <row r="80" spans="3:9" ht="12.75">
      <c r="C80" s="177"/>
      <c r="D80" s="177"/>
      <c r="E80" s="178"/>
      <c r="F80" s="178"/>
      <c r="G80" s="210"/>
      <c r="H80" s="210"/>
      <c r="I80" s="210"/>
    </row>
    <row r="81" spans="3:9" ht="12.75">
      <c r="C81" s="177"/>
      <c r="D81" s="177"/>
      <c r="E81" s="178"/>
      <c r="F81" s="178"/>
      <c r="G81" s="210"/>
      <c r="H81" s="210"/>
      <c r="I81" s="210"/>
    </row>
    <row r="82" spans="3:9" ht="12.75">
      <c r="C82" s="177"/>
      <c r="D82" s="177"/>
      <c r="E82" s="178"/>
      <c r="F82" s="178"/>
      <c r="G82" s="210"/>
      <c r="H82" s="210"/>
      <c r="I82" s="210"/>
    </row>
    <row r="83" spans="3:9" ht="12.75">
      <c r="C83" s="177"/>
      <c r="D83" s="177"/>
      <c r="E83" s="178"/>
      <c r="F83" s="178"/>
      <c r="G83" s="210"/>
      <c r="H83" s="210"/>
      <c r="I83" s="210"/>
    </row>
    <row r="84" spans="3:9" ht="12.75">
      <c r="C84" s="177"/>
      <c r="D84" s="177"/>
      <c r="E84" s="178"/>
      <c r="F84" s="178"/>
      <c r="G84" s="210"/>
      <c r="H84" s="210"/>
      <c r="I84" s="210"/>
    </row>
    <row r="85" spans="3:9" ht="12.75">
      <c r="C85" s="177"/>
      <c r="D85" s="177"/>
      <c r="E85" s="178"/>
      <c r="F85" s="178"/>
      <c r="G85" s="210"/>
      <c r="H85" s="210"/>
      <c r="I85" s="210"/>
    </row>
    <row r="86" spans="3:9" ht="12.75">
      <c r="C86" s="177"/>
      <c r="D86" s="177"/>
      <c r="E86" s="178"/>
      <c r="F86" s="178"/>
      <c r="G86" s="210"/>
      <c r="H86" s="210"/>
      <c r="I86" s="210"/>
    </row>
    <row r="87" spans="3:9" ht="12.75">
      <c r="C87" s="177"/>
      <c r="D87" s="177"/>
      <c r="E87" s="178"/>
      <c r="F87" s="178"/>
      <c r="G87" s="210"/>
      <c r="H87" s="210"/>
      <c r="I87" s="210"/>
    </row>
    <row r="88" spans="3:9" ht="12.75">
      <c r="C88" s="177"/>
      <c r="D88" s="177"/>
      <c r="E88" s="178"/>
      <c r="F88" s="178"/>
      <c r="G88" s="210"/>
      <c r="H88" s="210"/>
      <c r="I88" s="210"/>
    </row>
    <row r="89" spans="3:9" ht="12.75">
      <c r="C89" s="177"/>
      <c r="D89" s="177"/>
      <c r="E89" s="178"/>
      <c r="F89" s="178"/>
      <c r="G89" s="210"/>
      <c r="H89" s="210"/>
      <c r="I89" s="210"/>
    </row>
    <row r="90" spans="3:9" ht="12.75">
      <c r="C90" s="177"/>
      <c r="D90" s="177"/>
      <c r="E90" s="178"/>
      <c r="F90" s="178"/>
      <c r="G90" s="210"/>
      <c r="H90" s="210"/>
      <c r="I90" s="210"/>
    </row>
    <row r="91" spans="3:9" ht="12.75">
      <c r="C91" s="177"/>
      <c r="D91" s="177"/>
      <c r="E91" s="178"/>
      <c r="F91" s="178"/>
      <c r="G91" s="210"/>
      <c r="H91" s="210"/>
      <c r="I91" s="210"/>
    </row>
    <row r="92" spans="3:9" ht="12.75">
      <c r="C92" s="177"/>
      <c r="D92" s="177"/>
      <c r="E92" s="178"/>
      <c r="F92" s="178"/>
      <c r="G92" s="210"/>
      <c r="H92" s="210"/>
      <c r="I92" s="210"/>
    </row>
    <row r="93" spans="3:9" ht="12.75">
      <c r="C93" s="177"/>
      <c r="D93" s="177"/>
      <c r="E93" s="178"/>
      <c r="F93" s="178"/>
      <c r="G93" s="210"/>
      <c r="H93" s="210"/>
      <c r="I93" s="210"/>
    </row>
    <row r="94" spans="3:9" ht="12.75">
      <c r="C94" s="177"/>
      <c r="D94" s="177"/>
      <c r="E94" s="178"/>
      <c r="F94" s="178"/>
      <c r="G94" s="210"/>
      <c r="H94" s="210"/>
      <c r="I94" s="210"/>
    </row>
    <row r="95" spans="3:9" ht="12.75">
      <c r="C95" s="177"/>
      <c r="D95" s="177"/>
      <c r="E95" s="178"/>
      <c r="F95" s="178"/>
      <c r="G95" s="210"/>
      <c r="H95" s="210"/>
      <c r="I95" s="210"/>
    </row>
    <row r="96" spans="3:9" ht="12.75">
      <c r="C96" s="177"/>
      <c r="D96" s="177"/>
      <c r="E96" s="178"/>
      <c r="F96" s="178"/>
      <c r="G96" s="210"/>
      <c r="H96" s="210"/>
      <c r="I96" s="210"/>
    </row>
    <row r="97" spans="3:9" ht="12.75">
      <c r="C97" s="177"/>
      <c r="D97" s="177"/>
      <c r="E97" s="178"/>
      <c r="F97" s="178"/>
      <c r="G97" s="210"/>
      <c r="H97" s="210"/>
      <c r="I97" s="210"/>
    </row>
    <row r="98" spans="3:9" ht="12.75">
      <c r="C98" s="177"/>
      <c r="D98" s="177"/>
      <c r="E98" s="178"/>
      <c r="F98" s="178"/>
      <c r="G98" s="210"/>
      <c r="H98" s="210"/>
      <c r="I98" s="210"/>
    </row>
    <row r="99" spans="3:9" ht="12.75">
      <c r="C99" s="177"/>
      <c r="D99" s="177"/>
      <c r="E99" s="178"/>
      <c r="F99" s="178"/>
      <c r="G99" s="210"/>
      <c r="H99" s="210"/>
      <c r="I99" s="210"/>
    </row>
    <row r="100" spans="3:9" ht="12.75">
      <c r="C100" s="177"/>
      <c r="D100" s="177"/>
      <c r="E100" s="178"/>
      <c r="F100" s="178"/>
      <c r="G100" s="210"/>
      <c r="H100" s="210"/>
      <c r="I100" s="210"/>
    </row>
    <row r="101" spans="3:9" ht="12.75">
      <c r="C101" s="177"/>
      <c r="D101" s="177"/>
      <c r="E101" s="178"/>
      <c r="F101" s="178"/>
      <c r="G101" s="210"/>
      <c r="H101" s="210"/>
      <c r="I101" s="210"/>
    </row>
    <row r="102" spans="3:9" ht="12.75">
      <c r="C102" s="177"/>
      <c r="D102" s="177"/>
      <c r="E102" s="178"/>
      <c r="F102" s="178"/>
      <c r="G102" s="210"/>
      <c r="H102" s="210"/>
      <c r="I102" s="210"/>
    </row>
    <row r="103" spans="3:9" ht="12.75">
      <c r="C103" s="177"/>
      <c r="D103" s="177"/>
      <c r="E103" s="178"/>
      <c r="F103" s="178"/>
      <c r="G103" s="210"/>
      <c r="H103" s="210"/>
      <c r="I103" s="210"/>
    </row>
    <row r="104" spans="3:9" ht="12.75">
      <c r="C104" s="177"/>
      <c r="D104" s="177"/>
      <c r="E104" s="178"/>
      <c r="F104" s="178"/>
      <c r="G104" s="210"/>
      <c r="H104" s="210"/>
      <c r="I104" s="210"/>
    </row>
    <row r="105" spans="3:9" ht="12.75">
      <c r="C105" s="177"/>
      <c r="D105" s="177"/>
      <c r="E105" s="178"/>
      <c r="F105" s="178"/>
      <c r="G105" s="210"/>
      <c r="H105" s="210"/>
      <c r="I105" s="210"/>
    </row>
    <row r="106" spans="3:9" ht="12.75">
      <c r="C106" s="177"/>
      <c r="D106" s="177"/>
      <c r="E106" s="178"/>
      <c r="F106" s="178"/>
      <c r="G106" s="210"/>
      <c r="H106" s="210"/>
      <c r="I106" s="210"/>
    </row>
    <row r="107" spans="3:9" ht="12.75">
      <c r="C107" s="177"/>
      <c r="D107" s="177"/>
      <c r="E107" s="178"/>
      <c r="F107" s="178"/>
      <c r="G107" s="210"/>
      <c r="H107" s="210"/>
      <c r="I107" s="210"/>
    </row>
    <row r="108" spans="3:9" ht="12.75">
      <c r="C108" s="177"/>
      <c r="D108" s="177"/>
      <c r="E108" s="178"/>
      <c r="F108" s="178"/>
      <c r="G108" s="210"/>
      <c r="H108" s="210"/>
      <c r="I108" s="210"/>
    </row>
    <row r="109" spans="3:9" ht="12.75">
      <c r="C109" s="177"/>
      <c r="D109" s="177"/>
      <c r="E109" s="178"/>
      <c r="F109" s="178"/>
      <c r="G109" s="210"/>
      <c r="H109" s="210"/>
      <c r="I109" s="210"/>
    </row>
    <row r="110" spans="3:9" ht="12.75">
      <c r="C110" s="177"/>
      <c r="D110" s="177"/>
      <c r="E110" s="178"/>
      <c r="F110" s="178"/>
      <c r="G110" s="210"/>
      <c r="H110" s="210"/>
      <c r="I110" s="210"/>
    </row>
    <row r="111" spans="3:9" ht="12.75">
      <c r="C111" s="177"/>
      <c r="D111" s="177"/>
      <c r="E111" s="178"/>
      <c r="F111" s="178"/>
      <c r="G111" s="210"/>
      <c r="H111" s="210"/>
      <c r="I111" s="210"/>
    </row>
    <row r="112" spans="3:9" ht="12.75">
      <c r="C112" s="177"/>
      <c r="D112" s="177"/>
      <c r="E112" s="178"/>
      <c r="F112" s="178"/>
      <c r="G112" s="210"/>
      <c r="H112" s="210"/>
      <c r="I112" s="210"/>
    </row>
    <row r="113" spans="3:9" ht="12.75">
      <c r="C113" s="177"/>
      <c r="D113" s="177"/>
      <c r="E113" s="178"/>
      <c r="F113" s="178"/>
      <c r="G113" s="210"/>
      <c r="H113" s="210"/>
      <c r="I113" s="210"/>
    </row>
    <row r="114" spans="3:9" ht="12.75">
      <c r="C114" s="177"/>
      <c r="D114" s="177"/>
      <c r="E114" s="178"/>
      <c r="F114" s="178"/>
      <c r="G114" s="210"/>
      <c r="H114" s="210"/>
      <c r="I114" s="210"/>
    </row>
    <row r="115" spans="3:9" ht="12.75">
      <c r="C115" s="177"/>
      <c r="D115" s="177"/>
      <c r="E115" s="178"/>
      <c r="F115" s="178"/>
      <c r="G115" s="210"/>
      <c r="H115" s="210"/>
      <c r="I115" s="210"/>
    </row>
    <row r="116" spans="3:9" ht="12.75">
      <c r="C116" s="177"/>
      <c r="D116" s="177"/>
      <c r="E116" s="178"/>
      <c r="F116" s="178"/>
      <c r="G116" s="210"/>
      <c r="H116" s="210"/>
      <c r="I116" s="210"/>
    </row>
    <row r="117" spans="3:9" ht="12.75">
      <c r="C117" s="177"/>
      <c r="D117" s="177"/>
      <c r="E117" s="178"/>
      <c r="F117" s="178"/>
      <c r="G117" s="210"/>
      <c r="H117" s="210"/>
      <c r="I117" s="210"/>
    </row>
    <row r="118" spans="3:9" ht="12.75">
      <c r="C118" s="177"/>
      <c r="D118" s="177"/>
      <c r="E118" s="178"/>
      <c r="F118" s="178"/>
      <c r="G118" s="210"/>
      <c r="H118" s="210"/>
      <c r="I118" s="210"/>
    </row>
    <row r="119" spans="3:9" ht="12.75">
      <c r="C119" s="177"/>
      <c r="D119" s="177"/>
      <c r="E119" s="178"/>
      <c r="F119" s="178"/>
      <c r="G119" s="210"/>
      <c r="H119" s="210"/>
      <c r="I119" s="210"/>
    </row>
    <row r="120" spans="3:9" ht="12.75">
      <c r="C120" s="177"/>
      <c r="D120" s="177"/>
      <c r="E120" s="178"/>
      <c r="F120" s="178"/>
      <c r="G120" s="210"/>
      <c r="H120" s="210"/>
      <c r="I120" s="210"/>
    </row>
    <row r="121" spans="3:9" ht="12.75">
      <c r="C121" s="177"/>
      <c r="D121" s="177"/>
      <c r="E121" s="178"/>
      <c r="F121" s="178"/>
      <c r="G121" s="210"/>
      <c r="H121" s="210"/>
      <c r="I121" s="210"/>
    </row>
    <row r="122" ht="12.75">
      <c r="F122" s="212"/>
    </row>
    <row r="123" ht="12.75">
      <c r="F123" s="212"/>
    </row>
    <row r="124" ht="12.75">
      <c r="F124" s="212"/>
    </row>
    <row r="125" ht="12.75">
      <c r="F125" s="212"/>
    </row>
    <row r="126" ht="12.75">
      <c r="F126" s="212"/>
    </row>
    <row r="127" ht="12.75">
      <c r="F127" s="212"/>
    </row>
    <row r="128" ht="12.75">
      <c r="F128" s="212"/>
    </row>
    <row r="129" ht="12.75">
      <c r="F129" s="212"/>
    </row>
    <row r="130" ht="12.75">
      <c r="F130" s="212"/>
    </row>
    <row r="131" ht="12.75">
      <c r="F131" s="212"/>
    </row>
    <row r="132" ht="12.75">
      <c r="F132" s="212"/>
    </row>
    <row r="133" ht="12.75">
      <c r="F133" s="212"/>
    </row>
    <row r="134" ht="12.75">
      <c r="F134" s="212"/>
    </row>
    <row r="135" ht="12.75">
      <c r="F135" s="212"/>
    </row>
    <row r="136" ht="12.75">
      <c r="F136" s="212"/>
    </row>
    <row r="137" ht="12.75">
      <c r="F137" s="212"/>
    </row>
    <row r="138" ht="12.75">
      <c r="F138" s="212"/>
    </row>
    <row r="139" ht="12.75">
      <c r="F139" s="212"/>
    </row>
    <row r="140" ht="12.75">
      <c r="F140" s="212"/>
    </row>
    <row r="141" ht="12.75">
      <c r="F141" s="212"/>
    </row>
    <row r="142" ht="12.75">
      <c r="F142" s="212"/>
    </row>
    <row r="143" ht="12.75">
      <c r="F143" s="212"/>
    </row>
    <row r="144" ht="12.75">
      <c r="F144" s="212"/>
    </row>
    <row r="145" ht="12.75">
      <c r="F145" s="212"/>
    </row>
    <row r="146" ht="12.75">
      <c r="F146" s="212"/>
    </row>
    <row r="147" ht="12.75">
      <c r="F147" s="212"/>
    </row>
    <row r="148" ht="12.75">
      <c r="F148" s="212"/>
    </row>
    <row r="149" ht="12.75">
      <c r="F149" s="212"/>
    </row>
    <row r="150" ht="12.75">
      <c r="F150" s="212"/>
    </row>
    <row r="151" ht="12.75">
      <c r="F151" s="212"/>
    </row>
    <row r="152" ht="12.75">
      <c r="F152" s="212"/>
    </row>
    <row r="153" ht="12.75">
      <c r="F153" s="212"/>
    </row>
    <row r="154" ht="12.75">
      <c r="F154" s="212"/>
    </row>
    <row r="155" ht="12.75">
      <c r="F155" s="212"/>
    </row>
    <row r="156" ht="12.75">
      <c r="F156" s="212"/>
    </row>
    <row r="157" ht="12.75">
      <c r="F157" s="212"/>
    </row>
    <row r="158" ht="12.75">
      <c r="F158" s="212"/>
    </row>
    <row r="159" ht="12.75">
      <c r="F159" s="212"/>
    </row>
    <row r="160" ht="12.75">
      <c r="F160" s="212"/>
    </row>
    <row r="161" ht="12.75">
      <c r="F161" s="212"/>
    </row>
    <row r="162" ht="12.75">
      <c r="F162" s="212"/>
    </row>
    <row r="163" ht="12.75">
      <c r="F163" s="212"/>
    </row>
    <row r="164" ht="12.75">
      <c r="F164" s="212"/>
    </row>
    <row r="165" ht="12.75">
      <c r="F165" s="212"/>
    </row>
    <row r="166" ht="12.75">
      <c r="F166" s="212"/>
    </row>
    <row r="167" ht="12.75">
      <c r="F167" s="212"/>
    </row>
    <row r="168" ht="12.75">
      <c r="F168" s="212"/>
    </row>
    <row r="169" ht="12.75">
      <c r="F169" s="212"/>
    </row>
    <row r="170" ht="12.75">
      <c r="F170" s="212"/>
    </row>
    <row r="171" ht="12.75">
      <c r="F171" s="212"/>
    </row>
    <row r="172" ht="12.75">
      <c r="F172" s="212"/>
    </row>
    <row r="173" ht="12.75">
      <c r="F173" s="212"/>
    </row>
    <row r="174" ht="12.75">
      <c r="F174" s="212"/>
    </row>
    <row r="175" ht="12.75">
      <c r="F175" s="212"/>
    </row>
    <row r="176" ht="12.75">
      <c r="F176" s="212"/>
    </row>
    <row r="177" ht="12.75">
      <c r="F177" s="212"/>
    </row>
    <row r="178" ht="12.75">
      <c r="F178" s="212"/>
    </row>
    <row r="179" ht="12.75">
      <c r="F179" s="212"/>
    </row>
    <row r="180" ht="12.75">
      <c r="F180" s="212"/>
    </row>
    <row r="181" ht="12.75">
      <c r="F181" s="212"/>
    </row>
    <row r="182" ht="12.75">
      <c r="F182" s="212"/>
    </row>
    <row r="183" ht="12.75">
      <c r="F183" s="212"/>
    </row>
    <row r="184" ht="12.75">
      <c r="F184" s="212"/>
    </row>
    <row r="185" ht="12.75">
      <c r="F185" s="212"/>
    </row>
    <row r="186" ht="12.75">
      <c r="F186" s="212"/>
    </row>
    <row r="187" ht="12.75">
      <c r="F187" s="212"/>
    </row>
    <row r="188" ht="12.75">
      <c r="F188" s="212"/>
    </row>
    <row r="189" ht="12.75">
      <c r="F189" s="212"/>
    </row>
    <row r="190" ht="12.75">
      <c r="F190" s="212"/>
    </row>
    <row r="191" ht="12.75">
      <c r="F191" s="212"/>
    </row>
    <row r="192" ht="12.75">
      <c r="F192" s="212"/>
    </row>
    <row r="193" ht="12.75">
      <c r="F193" s="212"/>
    </row>
    <row r="194" ht="12.75">
      <c r="F194" s="212"/>
    </row>
    <row r="195" ht="12.75">
      <c r="F195" s="212"/>
    </row>
    <row r="196" ht="12.75">
      <c r="F196" s="212"/>
    </row>
    <row r="197" ht="12.75">
      <c r="F197" s="212"/>
    </row>
    <row r="198" ht="12.75">
      <c r="F198" s="212"/>
    </row>
    <row r="199" ht="12.75">
      <c r="F199" s="212"/>
    </row>
    <row r="200" ht="12.75">
      <c r="F200" s="212"/>
    </row>
    <row r="201" ht="12.75">
      <c r="F201" s="212"/>
    </row>
    <row r="202" ht="12.75">
      <c r="F202" s="212"/>
    </row>
    <row r="203" ht="12.75">
      <c r="F203" s="212"/>
    </row>
    <row r="204" ht="12.75">
      <c r="F204" s="212"/>
    </row>
    <row r="205" ht="12.75">
      <c r="F205" s="212"/>
    </row>
    <row r="206" ht="12.75">
      <c r="F206" s="212"/>
    </row>
    <row r="207" ht="12.75">
      <c r="F207" s="212"/>
    </row>
    <row r="208" ht="12.75">
      <c r="F208" s="212"/>
    </row>
    <row r="209" ht="12.75">
      <c r="F209" s="212"/>
    </row>
    <row r="210" ht="12.75">
      <c r="F210" s="212"/>
    </row>
    <row r="211" ht="12.75">
      <c r="F211" s="212"/>
    </row>
    <row r="212" ht="12.75">
      <c r="F212" s="212"/>
    </row>
    <row r="213" ht="12.75">
      <c r="F213" s="212"/>
    </row>
    <row r="214" ht="12.75">
      <c r="F214" s="212"/>
    </row>
    <row r="215" ht="12.75">
      <c r="F215" s="212"/>
    </row>
    <row r="216" ht="12.75">
      <c r="F216" s="212"/>
    </row>
    <row r="217" ht="12.75">
      <c r="F217" s="212"/>
    </row>
    <row r="218" ht="12.75">
      <c r="F218" s="212"/>
    </row>
    <row r="219" ht="12.75">
      <c r="F219" s="212"/>
    </row>
    <row r="220" ht="12.75">
      <c r="F220" s="212"/>
    </row>
    <row r="221" ht="12.75">
      <c r="F221" s="212"/>
    </row>
    <row r="222" ht="12.75">
      <c r="F222" s="212"/>
    </row>
    <row r="223" ht="12.75">
      <c r="F223" s="212"/>
    </row>
    <row r="224" ht="12.75">
      <c r="F224" s="212"/>
    </row>
    <row r="225" ht="12.75">
      <c r="F225" s="212"/>
    </row>
    <row r="226" ht="12.75">
      <c r="F226" s="212"/>
    </row>
    <row r="227" ht="12.75">
      <c r="F227" s="212"/>
    </row>
    <row r="228" ht="12.75">
      <c r="F228" s="212"/>
    </row>
    <row r="229" ht="12.75">
      <c r="F229" s="212"/>
    </row>
    <row r="230" ht="12.75">
      <c r="F230" s="212"/>
    </row>
    <row r="231" ht="12.75">
      <c r="F231" s="212"/>
    </row>
    <row r="232" ht="12.75">
      <c r="F232" s="212"/>
    </row>
    <row r="233" ht="12.75">
      <c r="F233" s="212"/>
    </row>
    <row r="234" ht="12.75">
      <c r="F234" s="212"/>
    </row>
    <row r="235" ht="12.75">
      <c r="F235" s="212"/>
    </row>
    <row r="236" ht="12.75">
      <c r="F236" s="212"/>
    </row>
    <row r="237" ht="12.75">
      <c r="F237" s="212"/>
    </row>
    <row r="238" ht="12.75">
      <c r="F238" s="212"/>
    </row>
    <row r="239" ht="12.75">
      <c r="F239" s="212"/>
    </row>
    <row r="240" ht="12.75">
      <c r="F240" s="212"/>
    </row>
    <row r="241" ht="12.75">
      <c r="F241" s="212"/>
    </row>
    <row r="242" ht="12.75">
      <c r="F242" s="212"/>
    </row>
    <row r="243" ht="12.75">
      <c r="F243" s="212"/>
    </row>
    <row r="244" ht="12.75">
      <c r="F244" s="212"/>
    </row>
    <row r="245" ht="12.75">
      <c r="F245" s="212"/>
    </row>
    <row r="246" ht="12.75">
      <c r="F246" s="212"/>
    </row>
    <row r="247" ht="12.75">
      <c r="F247" s="212"/>
    </row>
    <row r="248" ht="12.75">
      <c r="F248" s="212"/>
    </row>
    <row r="249" ht="12.75">
      <c r="F249" s="212"/>
    </row>
    <row r="250" ht="12.75">
      <c r="F250" s="212"/>
    </row>
    <row r="251" ht="12.75">
      <c r="F251" s="212"/>
    </row>
    <row r="252" ht="12.75">
      <c r="F252" s="212"/>
    </row>
    <row r="253" ht="12.75">
      <c r="F253" s="212"/>
    </row>
    <row r="254" ht="12.75">
      <c r="F254" s="212"/>
    </row>
    <row r="255" ht="12.75">
      <c r="F255" s="212"/>
    </row>
    <row r="256" ht="12.75">
      <c r="F256" s="212"/>
    </row>
    <row r="257" ht="12.75">
      <c r="F257" s="212"/>
    </row>
    <row r="258" ht="12.75">
      <c r="F258" s="212"/>
    </row>
    <row r="259" ht="12.75">
      <c r="F259" s="212"/>
    </row>
    <row r="260" ht="12.75">
      <c r="F260" s="212"/>
    </row>
    <row r="261" ht="12.75">
      <c r="F261" s="212"/>
    </row>
    <row r="262" ht="12.75">
      <c r="F262" s="212"/>
    </row>
    <row r="263" ht="12.75">
      <c r="F263" s="212"/>
    </row>
    <row r="264" ht="12.75">
      <c r="F264" s="212"/>
    </row>
    <row r="265" ht="12.75">
      <c r="F265" s="212"/>
    </row>
    <row r="266" ht="12.75">
      <c r="F266" s="212"/>
    </row>
    <row r="267" ht="12.75">
      <c r="F267" s="212"/>
    </row>
    <row r="268" ht="12.75">
      <c r="F268" s="212"/>
    </row>
    <row r="269" ht="12.75">
      <c r="F269" s="212"/>
    </row>
    <row r="270" ht="12.75">
      <c r="F270" s="212"/>
    </row>
    <row r="271" ht="12.75">
      <c r="F271" s="212"/>
    </row>
    <row r="272" ht="12.75">
      <c r="F272" s="212"/>
    </row>
    <row r="273" ht="12.75">
      <c r="F273" s="212"/>
    </row>
    <row r="274" ht="12.75">
      <c r="F274" s="212"/>
    </row>
    <row r="275" ht="12.75">
      <c r="F275" s="212"/>
    </row>
    <row r="276" ht="12.75">
      <c r="F276" s="212"/>
    </row>
    <row r="277" ht="12.75">
      <c r="F277" s="212"/>
    </row>
    <row r="278" ht="12.75">
      <c r="F278" s="212"/>
    </row>
    <row r="279" ht="12.75">
      <c r="F279" s="212"/>
    </row>
    <row r="280" ht="12.75">
      <c r="F280" s="212"/>
    </row>
    <row r="281" ht="12.75">
      <c r="F281" s="212"/>
    </row>
    <row r="282" ht="12.75">
      <c r="F282" s="212"/>
    </row>
    <row r="283" ht="12.75">
      <c r="F283" s="212"/>
    </row>
    <row r="284" ht="12.75">
      <c r="F284" s="212"/>
    </row>
    <row r="285" ht="12.75">
      <c r="F285" s="212"/>
    </row>
    <row r="286" ht="12.75">
      <c r="F286" s="212"/>
    </row>
    <row r="287" ht="12.75">
      <c r="F287" s="212"/>
    </row>
    <row r="288" ht="12.75">
      <c r="F288" s="212"/>
    </row>
    <row r="289" ht="12.75">
      <c r="F289" s="212"/>
    </row>
    <row r="290" ht="12.75">
      <c r="F290" s="212"/>
    </row>
    <row r="291" ht="12.75">
      <c r="F291" s="212"/>
    </row>
    <row r="292" ht="12.75">
      <c r="F292" s="212"/>
    </row>
    <row r="293" ht="12.75">
      <c r="F293" s="212"/>
    </row>
    <row r="294" ht="12.75">
      <c r="F294" s="212"/>
    </row>
    <row r="295" ht="12.75">
      <c r="F295" s="212"/>
    </row>
    <row r="296" ht="12.75">
      <c r="F296" s="212"/>
    </row>
    <row r="297" ht="12.75">
      <c r="F297" s="212"/>
    </row>
    <row r="298" ht="12.75">
      <c r="F298" s="212"/>
    </row>
    <row r="299" ht="12.75">
      <c r="F299" s="212"/>
    </row>
    <row r="300" ht="12.75">
      <c r="F300" s="212"/>
    </row>
    <row r="301" ht="12.75">
      <c r="F301" s="212"/>
    </row>
    <row r="302" ht="12.75">
      <c r="F302" s="212"/>
    </row>
    <row r="303" ht="12.75">
      <c r="F303" s="212"/>
    </row>
    <row r="304" ht="12.75">
      <c r="F304" s="212"/>
    </row>
    <row r="305" ht="12.75">
      <c r="F305" s="212"/>
    </row>
    <row r="306" ht="12.75">
      <c r="F306" s="212"/>
    </row>
    <row r="307" ht="12.75">
      <c r="F307" s="212"/>
    </row>
    <row r="308" ht="12.75">
      <c r="F308" s="212"/>
    </row>
    <row r="309" ht="12.75">
      <c r="F309" s="212"/>
    </row>
    <row r="310" ht="12.75">
      <c r="F310" s="212"/>
    </row>
    <row r="311" ht="12.75">
      <c r="F311" s="212"/>
    </row>
    <row r="312" ht="12.75">
      <c r="F312" s="212"/>
    </row>
    <row r="313" ht="12.75">
      <c r="F313" s="212"/>
    </row>
    <row r="314" ht="12.75">
      <c r="F314" s="212"/>
    </row>
    <row r="315" ht="12.75">
      <c r="F315" s="212"/>
    </row>
    <row r="316" ht="12.75">
      <c r="F316" s="212"/>
    </row>
    <row r="317" ht="12.75">
      <c r="F317" s="212"/>
    </row>
    <row r="318" ht="12.75">
      <c r="F318" s="212"/>
    </row>
    <row r="319" ht="12.75">
      <c r="F319" s="212"/>
    </row>
    <row r="320" ht="12.75">
      <c r="F320" s="212"/>
    </row>
    <row r="321" ht="12.75">
      <c r="F321" s="212"/>
    </row>
    <row r="322" ht="12.75">
      <c r="F322" s="212"/>
    </row>
    <row r="323" ht="12.75">
      <c r="F323" s="212"/>
    </row>
    <row r="324" ht="12.75">
      <c r="F324" s="212"/>
    </row>
    <row r="325" ht="12.75">
      <c r="F325" s="212"/>
    </row>
    <row r="326" ht="12.75">
      <c r="F326" s="212"/>
    </row>
    <row r="327" ht="12.75">
      <c r="F327" s="212"/>
    </row>
    <row r="328" ht="12.75">
      <c r="F328" s="212"/>
    </row>
    <row r="329" ht="12.75">
      <c r="F329" s="212"/>
    </row>
    <row r="330" ht="12.75">
      <c r="F330" s="212"/>
    </row>
    <row r="331" ht="12.75">
      <c r="F331" s="212"/>
    </row>
    <row r="332" ht="12.75">
      <c r="F332" s="212"/>
    </row>
    <row r="333" ht="12.75">
      <c r="F333" s="212"/>
    </row>
    <row r="334" ht="12.75">
      <c r="F334" s="212"/>
    </row>
    <row r="335" ht="12.75">
      <c r="F335" s="212"/>
    </row>
    <row r="336" ht="12.75">
      <c r="F336" s="212"/>
    </row>
    <row r="337" ht="12.75">
      <c r="F337" s="212"/>
    </row>
    <row r="338" ht="12.75">
      <c r="F338" s="212"/>
    </row>
    <row r="339" ht="12.75">
      <c r="F339" s="212"/>
    </row>
    <row r="340" ht="12.75">
      <c r="F340" s="212"/>
    </row>
    <row r="341" ht="12.75">
      <c r="F341" s="212"/>
    </row>
    <row r="342" ht="12.75">
      <c r="F342" s="212"/>
    </row>
    <row r="343" ht="12.75">
      <c r="F343" s="212"/>
    </row>
    <row r="344" ht="12.75">
      <c r="F344" s="212"/>
    </row>
    <row r="345" ht="12.75">
      <c r="F345" s="212"/>
    </row>
    <row r="346" ht="12.75">
      <c r="F346" s="212"/>
    </row>
    <row r="347" ht="12.75">
      <c r="F347" s="212"/>
    </row>
    <row r="348" ht="12.75">
      <c r="F348" s="212"/>
    </row>
    <row r="349" ht="12.75">
      <c r="F349" s="212"/>
    </row>
    <row r="350" ht="12.75">
      <c r="F350" s="212"/>
    </row>
    <row r="351" ht="12.75">
      <c r="F351" s="212"/>
    </row>
    <row r="352" ht="12.75">
      <c r="F352" s="212"/>
    </row>
    <row r="353" ht="12.75">
      <c r="F353" s="212"/>
    </row>
    <row r="354" ht="12.75">
      <c r="F354" s="212"/>
    </row>
    <row r="355" ht="12.75">
      <c r="F355" s="212"/>
    </row>
    <row r="356" ht="12.75">
      <c r="F356" s="212"/>
    </row>
    <row r="357" ht="12.75">
      <c r="F357" s="212"/>
    </row>
    <row r="358" ht="12.75">
      <c r="F358" s="212"/>
    </row>
    <row r="359" ht="12.75">
      <c r="F359" s="212"/>
    </row>
    <row r="360" ht="12.75">
      <c r="F360" s="212"/>
    </row>
    <row r="361" ht="12.75">
      <c r="F361" s="212"/>
    </row>
    <row r="362" ht="12.75">
      <c r="F362" s="212"/>
    </row>
    <row r="363" ht="12.75">
      <c r="F363" s="212"/>
    </row>
    <row r="364" ht="12.75">
      <c r="F364" s="212"/>
    </row>
    <row r="365" ht="12.75">
      <c r="F365" s="212"/>
    </row>
    <row r="366" ht="12.75">
      <c r="F366" s="212"/>
    </row>
    <row r="367" ht="12.75">
      <c r="F367" s="212"/>
    </row>
    <row r="368" ht="12.75">
      <c r="F368" s="212"/>
    </row>
    <row r="369" ht="12.75">
      <c r="F369" s="212"/>
    </row>
    <row r="370" ht="12.75">
      <c r="F370" s="212"/>
    </row>
    <row r="371" ht="12.75">
      <c r="F371" s="212"/>
    </row>
    <row r="372" ht="12.75">
      <c r="F372" s="212"/>
    </row>
    <row r="373" ht="12.75">
      <c r="F373" s="212"/>
    </row>
    <row r="374" ht="12.75">
      <c r="F374" s="212"/>
    </row>
    <row r="375" ht="12.75">
      <c r="F375" s="212"/>
    </row>
    <row r="376" ht="12.75">
      <c r="F376" s="212"/>
    </row>
    <row r="377" ht="12.75">
      <c r="F377" s="212"/>
    </row>
    <row r="378" ht="12.75">
      <c r="F378" s="212"/>
    </row>
    <row r="379" ht="12.75">
      <c r="F379" s="212"/>
    </row>
    <row r="380" ht="12.75">
      <c r="F380" s="212"/>
    </row>
    <row r="381" ht="12.75">
      <c r="F381" s="212"/>
    </row>
    <row r="382" ht="12.75">
      <c r="F382" s="212"/>
    </row>
    <row r="383" ht="12.75">
      <c r="F383" s="212"/>
    </row>
    <row r="384" ht="12.75">
      <c r="F384" s="212"/>
    </row>
    <row r="385" ht="12.75">
      <c r="F385" s="212"/>
    </row>
    <row r="386" ht="12.75">
      <c r="F386" s="212"/>
    </row>
    <row r="387" ht="12.75">
      <c r="F387" s="212"/>
    </row>
    <row r="388" ht="12.75">
      <c r="F388" s="212"/>
    </row>
    <row r="389" ht="12.75">
      <c r="F389" s="212"/>
    </row>
    <row r="390" ht="12.75">
      <c r="F390" s="212"/>
    </row>
    <row r="391" ht="12.75">
      <c r="F391" s="212"/>
    </row>
    <row r="392" ht="12.75">
      <c r="F392" s="212"/>
    </row>
    <row r="393" ht="12.75">
      <c r="F393" s="212"/>
    </row>
    <row r="394" ht="12.75">
      <c r="F394" s="212"/>
    </row>
    <row r="395" ht="12.75">
      <c r="F395" s="212"/>
    </row>
  </sheetData>
  <sheetProtection/>
  <mergeCells count="3">
    <mergeCell ref="G1:I1"/>
    <mergeCell ref="E3:H3"/>
    <mergeCell ref="B2:J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Ura</cp:lastModifiedBy>
  <cp:lastPrinted>2018-06-10T18:46:10Z</cp:lastPrinted>
  <dcterms:created xsi:type="dcterms:W3CDTF">2004-10-20T08:35:41Z</dcterms:created>
  <dcterms:modified xsi:type="dcterms:W3CDTF">2018-06-10T18:46:19Z</dcterms:modified>
  <cp:category/>
  <cp:version/>
  <cp:contentType/>
  <cp:contentStatus/>
</cp:coreProperties>
</file>